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80" windowHeight="8040"/>
  </bookViews>
  <sheets>
    <sheet name="DAMAN" sheetId="1" r:id="rId1"/>
    <sheet name="SILVASSA" sheetId="5" r:id="rId2"/>
    <sheet name="BOISAR" sheetId="22" r:id="rId3"/>
    <sheet name="MUMBAI" sheetId="7" r:id="rId4"/>
    <sheet name="NASHIK" sheetId="15" r:id="rId5"/>
    <sheet name="SOLAN" sheetId="17" r:id="rId6"/>
    <sheet name="EX-VASAI DEPOT" sheetId="20" r:id="rId7"/>
    <sheet name="PLANT WASTE" sheetId="21" r:id="rId8"/>
    <sheet name="T&amp;C" sheetId="14" r:id="rId9"/>
  </sheets>
  <definedNames>
    <definedName name="_xlnm.Print_Area" localSheetId="2">BOISAR!$A$1:$P$69</definedName>
    <definedName name="_xlnm.Print_Area" localSheetId="0" xml:space="preserve"> DAMAN!$A$1:$O$71</definedName>
    <definedName name="_xlnm.Print_Area" localSheetId="3">MUMBAI!$A$1:$O$68</definedName>
    <definedName name="_xlnm.Print_Area" localSheetId="4">NASHIK!$A$1:$P$69</definedName>
    <definedName name="_xlnm.Print_Area" localSheetId="1">SILVASSA!$A$1:$P$68</definedName>
    <definedName name="_xlnm.Print_Area" localSheetId="5">SOLAN!$A$1:$P$69</definedName>
  </definedNames>
  <calcPr calcId="124519"/>
</workbook>
</file>

<file path=xl/calcChain.xml><?xml version="1.0" encoding="utf-8"?>
<calcChain xmlns="http://schemas.openxmlformats.org/spreadsheetml/2006/main">
  <c r="G62" i="17"/>
  <c r="I62" s="1"/>
  <c r="J62" s="1"/>
  <c r="K62" s="1"/>
  <c r="G62" i="15"/>
  <c r="I62" s="1"/>
  <c r="J62" s="1"/>
  <c r="K62" s="1"/>
  <c r="G61" i="7"/>
  <c r="I61" s="1"/>
  <c r="J61" s="1"/>
  <c r="K61" s="1"/>
  <c r="G62" i="22"/>
  <c r="I62" s="1"/>
  <c r="J62" s="1"/>
  <c r="K62" s="1"/>
  <c r="G61" i="5"/>
  <c r="I61" s="1"/>
  <c r="J61" s="1"/>
  <c r="K61" s="1"/>
  <c r="G62" i="1"/>
  <c r="I62" s="1"/>
  <c r="J62" s="1"/>
  <c r="K62" s="1"/>
  <c r="G23" i="17"/>
  <c r="I23" s="1"/>
  <c r="J23" s="1"/>
  <c r="K23" s="1"/>
  <c r="G23" i="15"/>
  <c r="I23" s="1"/>
  <c r="J23" s="1"/>
  <c r="K23" s="1"/>
  <c r="G23" i="7"/>
  <c r="I23" s="1"/>
  <c r="J23" s="1"/>
  <c r="K23" s="1"/>
  <c r="G23" i="22"/>
  <c r="I23" s="1"/>
  <c r="J23" s="1"/>
  <c r="K23" s="1"/>
  <c r="G22" i="5"/>
  <c r="I22" s="1"/>
  <c r="J22" s="1"/>
  <c r="K22" s="1"/>
  <c r="G23" i="1"/>
  <c r="I23" s="1"/>
  <c r="J23" s="1"/>
  <c r="K23" s="1"/>
  <c r="G44" i="17"/>
  <c r="I44" s="1"/>
  <c r="J44" s="1"/>
  <c r="K44" s="1"/>
  <c r="G44" i="15"/>
  <c r="I44" s="1"/>
  <c r="J44" s="1"/>
  <c r="K44" s="1"/>
  <c r="G56" i="7"/>
  <c r="I56" s="1"/>
  <c r="J56" s="1"/>
  <c r="K56" s="1"/>
  <c r="G55"/>
  <c r="I55" s="1"/>
  <c r="J55" s="1"/>
  <c r="K55" s="1"/>
  <c r="G54"/>
  <c r="I54" s="1"/>
  <c r="J54" s="1"/>
  <c r="K54" s="1"/>
  <c r="G53"/>
  <c r="I53" s="1"/>
  <c r="J53" s="1"/>
  <c r="K53" s="1"/>
  <c r="G52"/>
  <c r="I52" s="1"/>
  <c r="J52" s="1"/>
  <c r="K52" s="1"/>
  <c r="G51"/>
  <c r="I51" s="1"/>
  <c r="J51" s="1"/>
  <c r="K51" s="1"/>
  <c r="G50"/>
  <c r="I50" s="1"/>
  <c r="J50" s="1"/>
  <c r="K50" s="1"/>
  <c r="G49"/>
  <c r="I49" s="1"/>
  <c r="J49" s="1"/>
  <c r="K49" s="1"/>
  <c r="G48"/>
  <c r="I48" s="1"/>
  <c r="J48" s="1"/>
  <c r="K48" s="1"/>
  <c r="G47"/>
  <c r="I47" s="1"/>
  <c r="J47" s="1"/>
  <c r="K47" s="1"/>
  <c r="G46"/>
  <c r="I46" s="1"/>
  <c r="J46" s="1"/>
  <c r="K46" s="1"/>
  <c r="G45"/>
  <c r="I45" s="1"/>
  <c r="J45" s="1"/>
  <c r="K45" s="1"/>
  <c r="G44"/>
  <c r="I44" s="1"/>
  <c r="J44" s="1"/>
  <c r="K44" s="1"/>
  <c r="G43"/>
  <c r="I43" s="1"/>
  <c r="J43" s="1"/>
  <c r="K43" s="1"/>
  <c r="G42"/>
  <c r="I42" s="1"/>
  <c r="J42" s="1"/>
  <c r="K42" s="1"/>
  <c r="G41"/>
  <c r="I41" s="1"/>
  <c r="J41" s="1"/>
  <c r="K41" s="1"/>
  <c r="G40"/>
  <c r="I40" s="1"/>
  <c r="J40" s="1"/>
  <c r="K40" s="1"/>
  <c r="G39"/>
  <c r="I39" s="1"/>
  <c r="J39" s="1"/>
  <c r="K39" s="1"/>
  <c r="G38"/>
  <c r="I38" s="1"/>
  <c r="J38" s="1"/>
  <c r="K38" s="1"/>
  <c r="G37"/>
  <c r="I37" s="1"/>
  <c r="J37" s="1"/>
  <c r="K37" s="1"/>
  <c r="G36"/>
  <c r="I36" s="1"/>
  <c r="J36" s="1"/>
  <c r="K36" s="1"/>
  <c r="G35"/>
  <c r="I35" s="1"/>
  <c r="J35" s="1"/>
  <c r="K35" s="1"/>
  <c r="G34"/>
  <c r="I34" s="1"/>
  <c r="J34" s="1"/>
  <c r="K34" s="1"/>
  <c r="G33"/>
  <c r="I33" s="1"/>
  <c r="J33" s="1"/>
  <c r="K33" s="1"/>
  <c r="G44" i="22"/>
  <c r="I44" s="1"/>
  <c r="J44" s="1"/>
  <c r="K44" s="1"/>
  <c r="G43" i="5"/>
  <c r="I43" s="1"/>
  <c r="J43" s="1"/>
  <c r="K43" s="1"/>
  <c r="G44" i="1"/>
  <c r="I44" s="1"/>
  <c r="J44" s="1"/>
  <c r="K44" s="1"/>
  <c r="G50" i="17"/>
  <c r="I50" s="1"/>
  <c r="J50" s="1"/>
  <c r="K50" s="1"/>
  <c r="G51" i="15"/>
  <c r="I51" s="1"/>
  <c r="J51" s="1"/>
  <c r="K51" s="1"/>
  <c r="G50" i="22"/>
  <c r="I50" s="1"/>
  <c r="J50" s="1"/>
  <c r="K50" s="1"/>
  <c r="G49" i="5"/>
  <c r="I49" s="1"/>
  <c r="J49" s="1"/>
  <c r="K49" s="1"/>
  <c r="G50" i="1"/>
  <c r="I50" s="1"/>
  <c r="J50" s="1"/>
  <c r="K50" s="1"/>
  <c r="G12"/>
  <c r="I12" s="1"/>
  <c r="J12" s="1"/>
  <c r="G13" i="22"/>
  <c r="I13"/>
  <c r="J13" s="1"/>
  <c r="K13" s="1"/>
  <c r="G63"/>
  <c r="I63" s="1"/>
  <c r="J63" s="1"/>
  <c r="G62" i="7"/>
  <c r="I62"/>
  <c r="J62" s="1"/>
  <c r="G69" i="17"/>
  <c r="G68"/>
  <c r="G67"/>
  <c r="G66"/>
  <c r="G65"/>
  <c r="G64"/>
  <c r="G63"/>
  <c r="G61"/>
  <c r="G60"/>
  <c r="G56"/>
  <c r="G55"/>
  <c r="G54"/>
  <c r="G53"/>
  <c r="G52"/>
  <c r="G51"/>
  <c r="G49"/>
  <c r="G48"/>
  <c r="G47"/>
  <c r="G46"/>
  <c r="G45"/>
  <c r="G43"/>
  <c r="G42"/>
  <c r="G41"/>
  <c r="G40"/>
  <c r="G39"/>
  <c r="G38"/>
  <c r="G37"/>
  <c r="G36"/>
  <c r="G35"/>
  <c r="G34"/>
  <c r="G33"/>
  <c r="G29"/>
  <c r="G28"/>
  <c r="G27"/>
  <c r="G26"/>
  <c r="G25"/>
  <c r="G24"/>
  <c r="G22"/>
  <c r="G21"/>
  <c r="G20"/>
  <c r="G19"/>
  <c r="G18"/>
  <c r="G17"/>
  <c r="G16"/>
  <c r="G15"/>
  <c r="G14"/>
  <c r="G13"/>
  <c r="G12"/>
  <c r="G29" i="15"/>
  <c r="G28"/>
  <c r="G27"/>
  <c r="G26"/>
  <c r="G25"/>
  <c r="G24"/>
  <c r="G22"/>
  <c r="G21"/>
  <c r="G20"/>
  <c r="G19"/>
  <c r="G18"/>
  <c r="G17"/>
  <c r="G16"/>
  <c r="G15"/>
  <c r="G14"/>
  <c r="G13"/>
  <c r="G12"/>
  <c r="G56"/>
  <c r="G55"/>
  <c r="G54"/>
  <c r="G53"/>
  <c r="G52"/>
  <c r="G50"/>
  <c r="G49"/>
  <c r="G48"/>
  <c r="G47"/>
  <c r="G46"/>
  <c r="G45"/>
  <c r="G43"/>
  <c r="G42"/>
  <c r="G41"/>
  <c r="G40"/>
  <c r="G39"/>
  <c r="G38"/>
  <c r="G37"/>
  <c r="G36"/>
  <c r="G35"/>
  <c r="G34"/>
  <c r="G33"/>
  <c r="G69"/>
  <c r="G68"/>
  <c r="G67"/>
  <c r="G66"/>
  <c r="G65"/>
  <c r="G64"/>
  <c r="G63"/>
  <c r="G61"/>
  <c r="G60"/>
  <c r="G29" i="7"/>
  <c r="G28"/>
  <c r="G27"/>
  <c r="G26"/>
  <c r="G25"/>
  <c r="G24"/>
  <c r="G22"/>
  <c r="G21"/>
  <c r="G20"/>
  <c r="G19"/>
  <c r="G18"/>
  <c r="G17"/>
  <c r="G16"/>
  <c r="G15"/>
  <c r="G14"/>
  <c r="G13"/>
  <c r="G12"/>
  <c r="G68"/>
  <c r="G67"/>
  <c r="G66"/>
  <c r="G65"/>
  <c r="G64"/>
  <c r="G63"/>
  <c r="G60"/>
  <c r="G59"/>
  <c r="G69" i="22"/>
  <c r="G68"/>
  <c r="G67"/>
  <c r="G66"/>
  <c r="G65"/>
  <c r="G64"/>
  <c r="G61"/>
  <c r="G60"/>
  <c r="G56"/>
  <c r="G55"/>
  <c r="G54"/>
  <c r="G53"/>
  <c r="G52"/>
  <c r="G51"/>
  <c r="G49"/>
  <c r="G48"/>
  <c r="G47"/>
  <c r="G46"/>
  <c r="G45"/>
  <c r="G43"/>
  <c r="G42"/>
  <c r="G41"/>
  <c r="G40"/>
  <c r="G39"/>
  <c r="G38"/>
  <c r="G37"/>
  <c r="G36"/>
  <c r="G35"/>
  <c r="G34"/>
  <c r="G33"/>
  <c r="G29"/>
  <c r="G28"/>
  <c r="G27"/>
  <c r="G26"/>
  <c r="G25"/>
  <c r="G24"/>
  <c r="G22"/>
  <c r="G21"/>
  <c r="G20"/>
  <c r="G19"/>
  <c r="G18"/>
  <c r="G17"/>
  <c r="G16"/>
  <c r="G15"/>
  <c r="G14"/>
  <c r="G12"/>
  <c r="G68" i="5"/>
  <c r="G67"/>
  <c r="G66"/>
  <c r="G65"/>
  <c r="G64"/>
  <c r="G63"/>
  <c r="G62"/>
  <c r="G60"/>
  <c r="G59"/>
  <c r="G55"/>
  <c r="G54"/>
  <c r="G53"/>
  <c r="G52"/>
  <c r="G51"/>
  <c r="G50"/>
  <c r="G48"/>
  <c r="G47"/>
  <c r="G46"/>
  <c r="G45"/>
  <c r="G44"/>
  <c r="G42"/>
  <c r="G41"/>
  <c r="G40"/>
  <c r="G39"/>
  <c r="G38"/>
  <c r="G37"/>
  <c r="G36"/>
  <c r="G35"/>
  <c r="G34"/>
  <c r="G33"/>
  <c r="G32"/>
  <c r="G28"/>
  <c r="G27"/>
  <c r="G26"/>
  <c r="G25"/>
  <c r="G24"/>
  <c r="G23"/>
  <c r="G21"/>
  <c r="G20"/>
  <c r="G19"/>
  <c r="G18"/>
  <c r="G17"/>
  <c r="G16"/>
  <c r="G15"/>
  <c r="G14"/>
  <c r="G13"/>
  <c r="G12"/>
  <c r="G11"/>
  <c r="G29" i="1"/>
  <c r="G28"/>
  <c r="G27"/>
  <c r="I27" s="1"/>
  <c r="G26"/>
  <c r="G25"/>
  <c r="G24"/>
  <c r="G22"/>
  <c r="I22" s="1"/>
  <c r="G21"/>
  <c r="G20"/>
  <c r="I20" s="1"/>
  <c r="G19"/>
  <c r="G18"/>
  <c r="I18" s="1"/>
  <c r="G17"/>
  <c r="G16"/>
  <c r="G15"/>
  <c r="G14"/>
  <c r="G13"/>
  <c r="G69"/>
  <c r="G68"/>
  <c r="G67"/>
  <c r="G66"/>
  <c r="G65"/>
  <c r="G64"/>
  <c r="G63"/>
  <c r="G61"/>
  <c r="G60"/>
  <c r="G56"/>
  <c r="G55"/>
  <c r="G54"/>
  <c r="G53"/>
  <c r="G52"/>
  <c r="G51"/>
  <c r="I51" s="1"/>
  <c r="G49"/>
  <c r="G48"/>
  <c r="G47"/>
  <c r="G46"/>
  <c r="G45"/>
  <c r="G42"/>
  <c r="G41"/>
  <c r="G40"/>
  <c r="G39"/>
  <c r="G38"/>
  <c r="G37"/>
  <c r="G36"/>
  <c r="G35"/>
  <c r="G34"/>
  <c r="I34" s="1"/>
  <c r="G33"/>
  <c r="G43"/>
  <c r="I43" s="1"/>
  <c r="I37" i="17"/>
  <c r="J37"/>
  <c r="K37" s="1"/>
  <c r="I37" i="15"/>
  <c r="J37" s="1"/>
  <c r="K37"/>
  <c r="I37" i="22"/>
  <c r="J37"/>
  <c r="K37" s="1"/>
  <c r="I36" i="5"/>
  <c r="J36" s="1"/>
  <c r="K36"/>
  <c r="I37" i="1"/>
  <c r="J37"/>
  <c r="K37" s="1"/>
  <c r="I35" i="17"/>
  <c r="J35" s="1"/>
  <c r="K35"/>
  <c r="I51"/>
  <c r="J51"/>
  <c r="K51" s="1"/>
  <c r="I36" i="15"/>
  <c r="J36" s="1"/>
  <c r="K36"/>
  <c r="I49"/>
  <c r="J49"/>
  <c r="K49" s="1"/>
  <c r="I35"/>
  <c r="J35" s="1"/>
  <c r="K35"/>
  <c r="I51" i="22"/>
  <c r="J51"/>
  <c r="K51" s="1"/>
  <c r="I35"/>
  <c r="J35" s="1"/>
  <c r="K35"/>
  <c r="I34" i="5"/>
  <c r="J34"/>
  <c r="K34" s="1"/>
  <c r="I50"/>
  <c r="J50" s="1"/>
  <c r="K50"/>
  <c r="I35" i="1"/>
  <c r="J35" s="1"/>
  <c r="K35" s="1"/>
  <c r="I34" i="17"/>
  <c r="J34"/>
  <c r="K34" s="1"/>
  <c r="I34" i="15"/>
  <c r="J34" s="1"/>
  <c r="K34" s="1"/>
  <c r="I34" i="22"/>
  <c r="J34"/>
  <c r="K34" s="1"/>
  <c r="I33" i="5"/>
  <c r="J33" s="1"/>
  <c r="K33" s="1"/>
  <c r="J34" i="1"/>
  <c r="K34" s="1"/>
  <c r="I22" i="17"/>
  <c r="J22" s="1"/>
  <c r="K22"/>
  <c r="I22" i="15"/>
  <c r="J22"/>
  <c r="K22" s="1"/>
  <c r="I22" i="7"/>
  <c r="J22" s="1"/>
  <c r="K22"/>
  <c r="I21"/>
  <c r="J21"/>
  <c r="K21" s="1"/>
  <c r="I21" i="22"/>
  <c r="J21" s="1"/>
  <c r="K21"/>
  <c r="I22"/>
  <c r="J22"/>
  <c r="K22" s="1"/>
  <c r="I21" i="5"/>
  <c r="J21" s="1"/>
  <c r="K21"/>
  <c r="J22" i="1"/>
  <c r="K22" s="1"/>
  <c r="I21" i="17"/>
  <c r="J21" s="1"/>
  <c r="K21" s="1"/>
  <c r="I21" i="15"/>
  <c r="J21"/>
  <c r="K21" s="1"/>
  <c r="I20" i="5"/>
  <c r="J20" s="1"/>
  <c r="K20" s="1"/>
  <c r="I21" i="1"/>
  <c r="J21"/>
  <c r="K21" s="1"/>
  <c r="I26" i="17"/>
  <c r="J26" s="1"/>
  <c r="K26" s="1"/>
  <c r="I20"/>
  <c r="J20"/>
  <c r="K20" s="1"/>
  <c r="I26" i="15"/>
  <c r="J26" s="1"/>
  <c r="K26" s="1"/>
  <c r="I20"/>
  <c r="J20"/>
  <c r="K20" s="1"/>
  <c r="I26" i="7"/>
  <c r="J26" s="1"/>
  <c r="K26" s="1"/>
  <c r="I20"/>
  <c r="J20"/>
  <c r="K20" s="1"/>
  <c r="I26" i="22"/>
  <c r="J26" s="1"/>
  <c r="K26" s="1"/>
  <c r="I20"/>
  <c r="J20"/>
  <c r="K20" s="1"/>
  <c r="I25" i="5"/>
  <c r="J25" s="1"/>
  <c r="K25" s="1"/>
  <c r="I19"/>
  <c r="J19"/>
  <c r="K19" s="1"/>
  <c r="I26" i="1"/>
  <c r="J26" s="1"/>
  <c r="K26" s="1"/>
  <c r="J20"/>
  <c r="K20" s="1"/>
  <c r="I27" i="17"/>
  <c r="J27" s="1"/>
  <c r="K27"/>
  <c r="I27" i="15"/>
  <c r="J27"/>
  <c r="K27" s="1"/>
  <c r="I27" i="7"/>
  <c r="J27" s="1"/>
  <c r="K27"/>
  <c r="I27" i="22"/>
  <c r="J27"/>
  <c r="K27" s="1"/>
  <c r="I26" i="5"/>
  <c r="J26" s="1"/>
  <c r="K26"/>
  <c r="J27" i="1"/>
  <c r="K27" s="1"/>
  <c r="I12" i="22"/>
  <c r="J12" s="1"/>
  <c r="K12" s="1"/>
  <c r="I14"/>
  <c r="J14" s="1"/>
  <c r="K14" s="1"/>
  <c r="I15"/>
  <c r="J15"/>
  <c r="K15" s="1"/>
  <c r="I16"/>
  <c r="J16" s="1"/>
  <c r="K16" s="1"/>
  <c r="I17"/>
  <c r="J17"/>
  <c r="K17" s="1"/>
  <c r="I18"/>
  <c r="J18" s="1"/>
  <c r="K18" s="1"/>
  <c r="I19"/>
  <c r="J19"/>
  <c r="K19" s="1"/>
  <c r="I24"/>
  <c r="J24" s="1"/>
  <c r="K24" s="1"/>
  <c r="I25"/>
  <c r="J25"/>
  <c r="K25" s="1"/>
  <c r="I28"/>
  <c r="J28" s="1"/>
  <c r="K28" s="1"/>
  <c r="I29"/>
  <c r="J29"/>
  <c r="K29" s="1"/>
  <c r="I33"/>
  <c r="J33" s="1"/>
  <c r="K33" s="1"/>
  <c r="I36"/>
  <c r="J36"/>
  <c r="K36" s="1"/>
  <c r="I38"/>
  <c r="J38" s="1"/>
  <c r="K38" s="1"/>
  <c r="I39"/>
  <c r="J39"/>
  <c r="K39" s="1"/>
  <c r="I40"/>
  <c r="J40" s="1"/>
  <c r="K40" s="1"/>
  <c r="I41"/>
  <c r="J41"/>
  <c r="K41" s="1"/>
  <c r="I42"/>
  <c r="J42" s="1"/>
  <c r="K42" s="1"/>
  <c r="I43"/>
  <c r="J43"/>
  <c r="K43" s="1"/>
  <c r="I45"/>
  <c r="J45" s="1"/>
  <c r="K45" s="1"/>
  <c r="I46"/>
  <c r="J46"/>
  <c r="K46" s="1"/>
  <c r="I47"/>
  <c r="J47" s="1"/>
  <c r="K47" s="1"/>
  <c r="I48"/>
  <c r="J48"/>
  <c r="K48" s="1"/>
  <c r="I49"/>
  <c r="J49" s="1"/>
  <c r="K49" s="1"/>
  <c r="I52"/>
  <c r="J52"/>
  <c r="K52" s="1"/>
  <c r="I53"/>
  <c r="J53" s="1"/>
  <c r="K53" s="1"/>
  <c r="I54"/>
  <c r="J54"/>
  <c r="K54" s="1"/>
  <c r="I55"/>
  <c r="J55" s="1"/>
  <c r="K55" s="1"/>
  <c r="I56"/>
  <c r="J56"/>
  <c r="K56" s="1"/>
  <c r="I60"/>
  <c r="J60" s="1"/>
  <c r="K60" s="1"/>
  <c r="I61"/>
  <c r="J61"/>
  <c r="K61" s="1"/>
  <c r="K63"/>
  <c r="I64"/>
  <c r="J64"/>
  <c r="K64" s="1"/>
  <c r="I65"/>
  <c r="J65" s="1"/>
  <c r="K65"/>
  <c r="I66"/>
  <c r="J66"/>
  <c r="K66" s="1"/>
  <c r="I67"/>
  <c r="J67" s="1"/>
  <c r="K67"/>
  <c r="I68"/>
  <c r="J68"/>
  <c r="K68" s="1"/>
  <c r="I69"/>
  <c r="J69" s="1"/>
  <c r="K69"/>
  <c r="I19" i="17"/>
  <c r="J19"/>
  <c r="K19" s="1"/>
  <c r="I19" i="15"/>
  <c r="J19" s="1"/>
  <c r="K19"/>
  <c r="I19" i="7"/>
  <c r="J19"/>
  <c r="K19" s="1"/>
  <c r="I18" i="5"/>
  <c r="J18" s="1"/>
  <c r="K18"/>
  <c r="I19" i="1"/>
  <c r="J19"/>
  <c r="K19" s="1"/>
  <c r="I45" i="17"/>
  <c r="J45" s="1"/>
  <c r="K45"/>
  <c r="I39"/>
  <c r="J39"/>
  <c r="K39" s="1"/>
  <c r="I40"/>
  <c r="J40" s="1"/>
  <c r="K40"/>
  <c r="I41"/>
  <c r="J41"/>
  <c r="K41" s="1"/>
  <c r="I42"/>
  <c r="J42" s="1"/>
  <c r="K42"/>
  <c r="I43"/>
  <c r="J43"/>
  <c r="K43" s="1"/>
  <c r="I46"/>
  <c r="J46" s="1"/>
  <c r="K46"/>
  <c r="I47"/>
  <c r="J47"/>
  <c r="K47" s="1"/>
  <c r="I48"/>
  <c r="J48" s="1"/>
  <c r="K48"/>
  <c r="I49"/>
  <c r="J49"/>
  <c r="K49" s="1"/>
  <c r="I45" i="15"/>
  <c r="J45" s="1"/>
  <c r="K45"/>
  <c r="I39"/>
  <c r="J39"/>
  <c r="K39" s="1"/>
  <c r="I40"/>
  <c r="J40" s="1"/>
  <c r="K40"/>
  <c r="I41"/>
  <c r="J41"/>
  <c r="K41" s="1"/>
  <c r="I42"/>
  <c r="J42" s="1"/>
  <c r="K42"/>
  <c r="I43"/>
  <c r="J43"/>
  <c r="K43" s="1"/>
  <c r="I46"/>
  <c r="J46" s="1"/>
  <c r="K46"/>
  <c r="I47"/>
  <c r="J47"/>
  <c r="K47" s="1"/>
  <c r="I48"/>
  <c r="J48" s="1"/>
  <c r="K48"/>
  <c r="I50"/>
  <c r="J50"/>
  <c r="K50" s="1"/>
  <c r="I44" i="5"/>
  <c r="J44" s="1"/>
  <c r="K44"/>
  <c r="I38"/>
  <c r="J38"/>
  <c r="K38" s="1"/>
  <c r="I39"/>
  <c r="J39" s="1"/>
  <c r="K39"/>
  <c r="I40"/>
  <c r="J40"/>
  <c r="K40" s="1"/>
  <c r="I41"/>
  <c r="J41" s="1"/>
  <c r="K41"/>
  <c r="I42"/>
  <c r="J42"/>
  <c r="K42" s="1"/>
  <c r="I45"/>
  <c r="J45" s="1"/>
  <c r="K45"/>
  <c r="I46"/>
  <c r="J46"/>
  <c r="K46" s="1"/>
  <c r="I47"/>
  <c r="J47" s="1"/>
  <c r="K47"/>
  <c r="I48"/>
  <c r="J48"/>
  <c r="K48" s="1"/>
  <c r="I45" i="1"/>
  <c r="J45" s="1"/>
  <c r="K45"/>
  <c r="I39"/>
  <c r="J39"/>
  <c r="K39" s="1"/>
  <c r="I40"/>
  <c r="I41"/>
  <c r="J41"/>
  <c r="K41" s="1"/>
  <c r="I42"/>
  <c r="J43"/>
  <c r="K43" s="1"/>
  <c r="I46"/>
  <c r="I47"/>
  <c r="J47"/>
  <c r="K47" s="1"/>
  <c r="I48"/>
  <c r="I49"/>
  <c r="J49"/>
  <c r="K49" s="1"/>
  <c r="I60"/>
  <c r="I25" i="17"/>
  <c r="J25" s="1"/>
  <c r="K25"/>
  <c r="I25" i="15"/>
  <c r="J25"/>
  <c r="K25" s="1"/>
  <c r="I25" i="7"/>
  <c r="J25" s="1"/>
  <c r="K25"/>
  <c r="I24" i="5"/>
  <c r="J24"/>
  <c r="K24" s="1"/>
  <c r="I25" i="1"/>
  <c r="I24" i="17"/>
  <c r="J24"/>
  <c r="K24" s="1"/>
  <c r="I24" i="15"/>
  <c r="J24" s="1"/>
  <c r="K24"/>
  <c r="I24" i="7"/>
  <c r="J24"/>
  <c r="K24" s="1"/>
  <c r="I23" i="5"/>
  <c r="J23" s="1"/>
  <c r="K23"/>
  <c r="I24" i="1"/>
  <c r="J24"/>
  <c r="K24" s="1"/>
  <c r="I60" i="5"/>
  <c r="J60" s="1"/>
  <c r="K60"/>
  <c r="I17"/>
  <c r="J17"/>
  <c r="K17" s="1"/>
  <c r="I61" i="1"/>
  <c r="J61" s="1"/>
  <c r="K61"/>
  <c r="J18"/>
  <c r="K18" s="1"/>
  <c r="I61" i="17"/>
  <c r="J61" s="1"/>
  <c r="K61" s="1"/>
  <c r="I61" i="15"/>
  <c r="J61"/>
  <c r="K61" s="1"/>
  <c r="I18" i="17"/>
  <c r="J18" s="1"/>
  <c r="K18" s="1"/>
  <c r="I18" i="15"/>
  <c r="J18"/>
  <c r="K18" s="1"/>
  <c r="I60" i="7"/>
  <c r="J60" s="1"/>
  <c r="K60" s="1"/>
  <c r="I18"/>
  <c r="J18"/>
  <c r="K18" s="1"/>
  <c r="I65" i="17"/>
  <c r="J65" s="1"/>
  <c r="K65" s="1"/>
  <c r="I65" i="15"/>
  <c r="J65"/>
  <c r="K65" s="1"/>
  <c r="I64" i="7"/>
  <c r="J64" s="1"/>
  <c r="K64" s="1"/>
  <c r="I64" i="5"/>
  <c r="J64"/>
  <c r="K64" s="1"/>
  <c r="I65" i="1"/>
  <c r="I65" i="7"/>
  <c r="J65"/>
  <c r="K65" s="1"/>
  <c r="I12" i="17"/>
  <c r="J12" s="1"/>
  <c r="K12" s="1"/>
  <c r="I13"/>
  <c r="J13"/>
  <c r="K13" s="1"/>
  <c r="I14"/>
  <c r="J14" s="1"/>
  <c r="K14" s="1"/>
  <c r="I15"/>
  <c r="J15"/>
  <c r="K15" s="1"/>
  <c r="I16"/>
  <c r="J16" s="1"/>
  <c r="K16" s="1"/>
  <c r="I17"/>
  <c r="J17"/>
  <c r="K17" s="1"/>
  <c r="I28"/>
  <c r="J28" s="1"/>
  <c r="K28" s="1"/>
  <c r="I29"/>
  <c r="J29"/>
  <c r="K29" s="1"/>
  <c r="I33"/>
  <c r="J33" s="1"/>
  <c r="K33" s="1"/>
  <c r="I36"/>
  <c r="J36"/>
  <c r="K36" s="1"/>
  <c r="I38"/>
  <c r="J38" s="1"/>
  <c r="K38" s="1"/>
  <c r="I52"/>
  <c r="J52"/>
  <c r="K52" s="1"/>
  <c r="I53"/>
  <c r="J53" s="1"/>
  <c r="K53" s="1"/>
  <c r="I54"/>
  <c r="J54"/>
  <c r="K54" s="1"/>
  <c r="I55"/>
  <c r="J55" s="1"/>
  <c r="K55" s="1"/>
  <c r="I56"/>
  <c r="J56"/>
  <c r="K56" s="1"/>
  <c r="I60"/>
  <c r="J60" s="1"/>
  <c r="K60" s="1"/>
  <c r="I63"/>
  <c r="J63"/>
  <c r="K63" s="1"/>
  <c r="I64"/>
  <c r="J64" s="1"/>
  <c r="K64" s="1"/>
  <c r="I66"/>
  <c r="J66"/>
  <c r="K66" s="1"/>
  <c r="I67"/>
  <c r="J67" s="1"/>
  <c r="K67" s="1"/>
  <c r="I68"/>
  <c r="J68"/>
  <c r="K68" s="1"/>
  <c r="I69"/>
  <c r="J69" s="1"/>
  <c r="K69" s="1"/>
  <c r="I12" i="15"/>
  <c r="J12"/>
  <c r="K12" s="1"/>
  <c r="I13"/>
  <c r="J13" s="1"/>
  <c r="K13" s="1"/>
  <c r="I14"/>
  <c r="J14"/>
  <c r="K14" s="1"/>
  <c r="I15"/>
  <c r="J15" s="1"/>
  <c r="K15" s="1"/>
  <c r="I16"/>
  <c r="J16"/>
  <c r="K16" s="1"/>
  <c r="I17"/>
  <c r="J17" s="1"/>
  <c r="K17" s="1"/>
  <c r="I28"/>
  <c r="J28"/>
  <c r="K28" s="1"/>
  <c r="I29"/>
  <c r="J29" s="1"/>
  <c r="K29" s="1"/>
  <c r="I33"/>
  <c r="J33"/>
  <c r="K33" s="1"/>
  <c r="I38"/>
  <c r="J38" s="1"/>
  <c r="K38" s="1"/>
  <c r="I52"/>
  <c r="J52"/>
  <c r="K52" s="1"/>
  <c r="I53"/>
  <c r="J53" s="1"/>
  <c r="K53" s="1"/>
  <c r="I54"/>
  <c r="J54"/>
  <c r="K54" s="1"/>
  <c r="I55"/>
  <c r="J55" s="1"/>
  <c r="K55" s="1"/>
  <c r="I56"/>
  <c r="J56"/>
  <c r="K56" s="1"/>
  <c r="I60"/>
  <c r="J60" s="1"/>
  <c r="K60" s="1"/>
  <c r="I63"/>
  <c r="J63"/>
  <c r="K63" s="1"/>
  <c r="I64"/>
  <c r="J64" s="1"/>
  <c r="K64" s="1"/>
  <c r="I66"/>
  <c r="J66"/>
  <c r="K66" s="1"/>
  <c r="I67"/>
  <c r="J67" s="1"/>
  <c r="K67" s="1"/>
  <c r="I68"/>
  <c r="J68"/>
  <c r="K68" s="1"/>
  <c r="I69"/>
  <c r="J69" s="1"/>
  <c r="K69" s="1"/>
  <c r="I68" i="7"/>
  <c r="J68"/>
  <c r="K68" s="1"/>
  <c r="I67"/>
  <c r="J67" s="1"/>
  <c r="K67" s="1"/>
  <c r="I66"/>
  <c r="J66"/>
  <c r="K66" s="1"/>
  <c r="I63"/>
  <c r="J63" s="1"/>
  <c r="K63" s="1"/>
  <c r="K62"/>
  <c r="I59"/>
  <c r="J59" s="1"/>
  <c r="K59" s="1"/>
  <c r="I29"/>
  <c r="J29"/>
  <c r="K29" s="1"/>
  <c r="I28"/>
  <c r="J28" s="1"/>
  <c r="K28" s="1"/>
  <c r="I17"/>
  <c r="J17"/>
  <c r="K17" s="1"/>
  <c r="I16"/>
  <c r="J16" s="1"/>
  <c r="K16" s="1"/>
  <c r="I15"/>
  <c r="J15"/>
  <c r="K15" s="1"/>
  <c r="I14"/>
  <c r="J14" s="1"/>
  <c r="K14" s="1"/>
  <c r="I13"/>
  <c r="J13"/>
  <c r="K13" s="1"/>
  <c r="I12"/>
  <c r="J12" s="1"/>
  <c r="K12" s="1"/>
  <c r="I68" i="5"/>
  <c r="J68"/>
  <c r="K68" s="1"/>
  <c r="I67"/>
  <c r="J67" s="1"/>
  <c r="K67" s="1"/>
  <c r="I66"/>
  <c r="J66"/>
  <c r="K66" s="1"/>
  <c r="I65"/>
  <c r="J65" s="1"/>
  <c r="K65" s="1"/>
  <c r="I63"/>
  <c r="J63"/>
  <c r="K63" s="1"/>
  <c r="I62"/>
  <c r="J62" s="1"/>
  <c r="K62" s="1"/>
  <c r="I59"/>
  <c r="J59"/>
  <c r="K59" s="1"/>
  <c r="I55"/>
  <c r="J55" s="1"/>
  <c r="K55" s="1"/>
  <c r="I54"/>
  <c r="J54"/>
  <c r="K54" s="1"/>
  <c r="I53"/>
  <c r="J53" s="1"/>
  <c r="K53" s="1"/>
  <c r="I52"/>
  <c r="J52"/>
  <c r="K52" s="1"/>
  <c r="I51"/>
  <c r="J51" s="1"/>
  <c r="K51" s="1"/>
  <c r="I37"/>
  <c r="J37"/>
  <c r="K37" s="1"/>
  <c r="I35"/>
  <c r="J35" s="1"/>
  <c r="K35" s="1"/>
  <c r="I32"/>
  <c r="J32"/>
  <c r="K32" s="1"/>
  <c r="I28"/>
  <c r="J28" s="1"/>
  <c r="K28" s="1"/>
  <c r="I27"/>
  <c r="J27"/>
  <c r="K27" s="1"/>
  <c r="I16"/>
  <c r="J16" s="1"/>
  <c r="K16" s="1"/>
  <c r="I15"/>
  <c r="J15"/>
  <c r="K15" s="1"/>
  <c r="I14"/>
  <c r="J14" s="1"/>
  <c r="K14" s="1"/>
  <c r="I13"/>
  <c r="J13"/>
  <c r="K13" s="1"/>
  <c r="I12"/>
  <c r="J12" s="1"/>
  <c r="K12" s="1"/>
  <c r="I11"/>
  <c r="J11"/>
  <c r="K11" s="1"/>
  <c r="I69" i="1"/>
  <c r="J69" s="1"/>
  <c r="K69" s="1"/>
  <c r="I68"/>
  <c r="J68"/>
  <c r="K68" s="1"/>
  <c r="I67"/>
  <c r="J67" s="1"/>
  <c r="K67" s="1"/>
  <c r="I66"/>
  <c r="J66"/>
  <c r="K66" s="1"/>
  <c r="I64"/>
  <c r="J64" s="1"/>
  <c r="K64" s="1"/>
  <c r="I63"/>
  <c r="J63"/>
  <c r="K63" s="1"/>
  <c r="I56"/>
  <c r="J56"/>
  <c r="K56" s="1"/>
  <c r="I55"/>
  <c r="J55" s="1"/>
  <c r="K55" s="1"/>
  <c r="I54"/>
  <c r="J54"/>
  <c r="K54" s="1"/>
  <c r="I53"/>
  <c r="J53" s="1"/>
  <c r="K53" s="1"/>
  <c r="I52"/>
  <c r="J52"/>
  <c r="K52" s="1"/>
  <c r="I38"/>
  <c r="J38" s="1"/>
  <c r="K38" s="1"/>
  <c r="I36"/>
  <c r="J36"/>
  <c r="K36" s="1"/>
  <c r="I33"/>
  <c r="J33" s="1"/>
  <c r="K33" s="1"/>
  <c r="I28"/>
  <c r="J28"/>
  <c r="K28" s="1"/>
  <c r="I15"/>
  <c r="J15" s="1"/>
  <c r="K15" s="1"/>
  <c r="I14"/>
  <c r="J14"/>
  <c r="K14" s="1"/>
  <c r="I13"/>
  <c r="J13" s="1"/>
  <c r="K13" s="1"/>
  <c r="I29"/>
  <c r="J29"/>
  <c r="K29" s="1"/>
  <c r="I17"/>
  <c r="J17" s="1"/>
  <c r="K17" s="1"/>
  <c r="I16"/>
  <c r="J16"/>
  <c r="K16" s="1"/>
  <c r="K12"/>
  <c r="J51" l="1"/>
  <c r="K51" s="1"/>
  <c r="J40"/>
  <c r="K40" s="1"/>
  <c r="J42"/>
  <c r="K42" s="1"/>
  <c r="J46"/>
  <c r="K46" s="1"/>
  <c r="J48"/>
  <c r="K48" s="1"/>
  <c r="J60"/>
  <c r="K60" s="1"/>
  <c r="J65"/>
  <c r="K65" s="1"/>
  <c r="J25"/>
  <c r="K25" s="1"/>
</calcChain>
</file>

<file path=xl/sharedStrings.xml><?xml version="1.0" encoding="utf-8"?>
<sst xmlns="http://schemas.openxmlformats.org/spreadsheetml/2006/main" count="1243" uniqueCount="194">
  <si>
    <t>BASIC</t>
  </si>
  <si>
    <t>TOTAL</t>
  </si>
  <si>
    <t>UTILITY</t>
  </si>
  <si>
    <t>XEHD</t>
  </si>
  <si>
    <t>XMHD</t>
  </si>
  <si>
    <t>DXM</t>
  </si>
  <si>
    <t>IM</t>
  </si>
  <si>
    <t>RAFFIA</t>
  </si>
  <si>
    <t>MFI</t>
  </si>
  <si>
    <t>012DB54</t>
  </si>
  <si>
    <t>GPBM</t>
  </si>
  <si>
    <t>HM</t>
  </si>
  <si>
    <t>080M60</t>
  </si>
  <si>
    <t>042R35A</t>
  </si>
  <si>
    <t>DXB</t>
  </si>
  <si>
    <t>GRADE</t>
  </si>
  <si>
    <t>(-) C D</t>
  </si>
  <si>
    <t xml:space="preserve"> + 0.50% CST</t>
  </si>
  <si>
    <t xml:space="preserve"> + FREIGHT</t>
  </si>
  <si>
    <t>INJ. M.</t>
  </si>
  <si>
    <t>1030RG</t>
  </si>
  <si>
    <t>TQ</t>
  </si>
  <si>
    <t>1100FS</t>
  </si>
  <si>
    <t>1060MG</t>
  </si>
  <si>
    <t>1030MG</t>
  </si>
  <si>
    <t>H D P E</t>
  </si>
  <si>
    <t>010E52</t>
  </si>
  <si>
    <t>INJ.M.</t>
  </si>
  <si>
    <t>080DM57</t>
  </si>
  <si>
    <t>LLDPE</t>
  </si>
  <si>
    <t>PP</t>
  </si>
  <si>
    <t>NA</t>
  </si>
  <si>
    <t>DXF</t>
  </si>
  <si>
    <t>XRLL</t>
  </si>
  <si>
    <t>FILM</t>
  </si>
  <si>
    <t>XMLL</t>
  </si>
  <si>
    <t>XFLL</t>
  </si>
  <si>
    <t>PIPE</t>
  </si>
  <si>
    <t>004DP44 ( PE80 )</t>
  </si>
  <si>
    <t>003DP47 ( PE 100 )</t>
  </si>
  <si>
    <t>065E24A</t>
  </si>
  <si>
    <t>EC</t>
  </si>
  <si>
    <t>A) Zonal General Trade Price (ZGTP)</t>
  </si>
  <si>
    <t xml:space="preserve">    a)   Gradewise Zonal GTP Ex-Works and Ex-Stockist Price of PP /PE are enclosed in Annexure-I</t>
  </si>
  <si>
    <t xml:space="preserve">    b)  Ex Stockist Prices include Excise Duty and Education Cess</t>
  </si>
  <si>
    <t xml:space="preserve">    c) ZGTP of non prime grades will be lower by Rs 796/MT for Ex Works Sales &amp; Ex Stockist Sales than the</t>
  </si>
  <si>
    <t xml:space="preserve">         respective prime grades</t>
  </si>
  <si>
    <t xml:space="preserve">    d) ZGTP of PP Utility grades for Ex Works Sales enclosed in Annexure-I</t>
  </si>
  <si>
    <t>I) Cash Discounts(CD) &amp; Early Payment Incentive( EPI)</t>
  </si>
  <si>
    <t xml:space="preserve">    b. All Ex Stock Sales will be cash only sales. No CD and Credit will be available on the Ex CS Sales</t>
  </si>
  <si>
    <t xml:space="preserve">    c. CD shall be applicable on Prime and Non Prime grades only</t>
  </si>
  <si>
    <t xml:space="preserve">    d. 14 Days Interest Free Credit (IFC) shall be applicable to Customers buying on Ex-Works Sales Only, on Credit in lieu of CD</t>
  </si>
  <si>
    <t xml:space="preserve">        and the same shall not be applicable on Ex-Stock Sales</t>
  </si>
  <si>
    <t xml:space="preserve">        is received before the IFC period.</t>
  </si>
  <si>
    <t>II) Monthly Upliftment Incentive (MUI)</t>
  </si>
  <si>
    <t xml:space="preserve">    a) MUI will be offered to customers for buying quantity of material as per monthly upliftment slabs.</t>
  </si>
  <si>
    <t xml:space="preserve">        MUI will be issued through credit notes in the subsequent month</t>
  </si>
  <si>
    <t xml:space="preserve">    b) Ex works quantities and Ex Stockist Sales can be clubbed together for applicability of MUI for the month</t>
  </si>
  <si>
    <t xml:space="preserve">    c) HDPE, LLDPE &amp; PP grades would not be allowed to be combined for the purpose of MUI applicability</t>
  </si>
  <si>
    <t xml:space="preserve">    d) MUI will be applicable on Prime &amp; Non Prime Grades only</t>
  </si>
  <si>
    <t>III) Trade Discount (TD)</t>
  </si>
  <si>
    <t>C) Utility grades (UG)/ Plant Waste (PW)/ Sweep Grades (SG)</t>
  </si>
  <si>
    <t xml:space="preserve">    a) PP/PE -UG/PW &amp; SG would be sold on EX-WORKS and CASH TERMS only</t>
  </si>
  <si>
    <t xml:space="preserve">    b) MUI shall not be applicable either on UG/PW &amp; SG off take quantity or on Clubbing of UG/PW &amp;SG</t>
  </si>
  <si>
    <t xml:space="preserve">       off take quantity with any other grade.</t>
  </si>
  <si>
    <t xml:space="preserve">D) Delivery Charges Ex Panipat shall be billed as per actuals (Annexure - II) in addition to ZGTP. </t>
  </si>
  <si>
    <t xml:space="preserve">     Unloading and Varai Charges to be borne by the Customer.</t>
  </si>
  <si>
    <t xml:space="preserve">F) Freight, Loading and Varai Charges  on Ex Stockist Sales to be borne by the customers themselves:  </t>
  </si>
  <si>
    <t>G) Any local levies applicable on goods will be extra.</t>
  </si>
  <si>
    <t>H) Excise Duty, Cess, CST, VAT will be charged extra as applicable at the prevailing rates.</t>
  </si>
  <si>
    <t>I) Applicable, CST rate is 0.50%.</t>
  </si>
  <si>
    <t>J) Packaging :Prices are inclusive of standard packaging in 25 Kg bags</t>
  </si>
  <si>
    <t>K) Cut and torn bags</t>
  </si>
  <si>
    <t>ZGTP of cut and torn bags would be lower by Rs 800/MT than the corresponding ZGTP</t>
  </si>
  <si>
    <t>Material will be sold on actual weight basis.</t>
  </si>
  <si>
    <t>BASIC LANDED</t>
  </si>
  <si>
    <t>TRADE DISC</t>
  </si>
  <si>
    <t>003DB52</t>
  </si>
  <si>
    <t>001DB52</t>
  </si>
  <si>
    <t>MBM</t>
  </si>
  <si>
    <t>LBM</t>
  </si>
  <si>
    <t>500M24A</t>
  </si>
  <si>
    <t>LL -IM</t>
  </si>
  <si>
    <t>ROTO M</t>
  </si>
  <si>
    <t>Please Refer Terms &amp; Conditions</t>
  </si>
  <si>
    <t xml:space="preserve">                    LLDPE</t>
  </si>
  <si>
    <t xml:space="preserve">                                 PP</t>
  </si>
  <si>
    <t xml:space="preserve">                        H D P E</t>
  </si>
  <si>
    <t>300M24A</t>
  </si>
  <si>
    <t>LL-IM</t>
  </si>
  <si>
    <t>2120MC</t>
  </si>
  <si>
    <t>020F18S</t>
  </si>
  <si>
    <t>010F18S/010F18A</t>
  </si>
  <si>
    <t>RANDOM IM</t>
  </si>
  <si>
    <t>1XHF /3XHF</t>
  </si>
  <si>
    <t>1XLF/ 3XLF</t>
  </si>
  <si>
    <t>1XHF/3XHF</t>
  </si>
  <si>
    <t>1XLF/3XLF</t>
  </si>
  <si>
    <t>ZGTP - Waste Grades, Rs/MT</t>
  </si>
  <si>
    <t>PE Plant Sweep</t>
  </si>
  <si>
    <t>PE Machine Waste</t>
  </si>
  <si>
    <t>PE Powder</t>
  </si>
  <si>
    <t>PP Plant Sweep</t>
  </si>
  <si>
    <t>PP Godown Sweep</t>
  </si>
  <si>
    <t>PP Machine Waste</t>
  </si>
  <si>
    <t>BDPP</t>
  </si>
  <si>
    <t>IMPACT POLY</t>
  </si>
  <si>
    <t>3030MG</t>
  </si>
  <si>
    <t>IMPACT CP</t>
  </si>
  <si>
    <t>IMPACT CO POLY</t>
  </si>
  <si>
    <t>DEL CREDERE ASSOCIATE (DCA) CUM CONSIGNMENT STOCKIEST (CS) OF INDIAN OIL CORPORATION LIMITED FOR PE/PP</t>
  </si>
  <si>
    <t xml:space="preserve">B-11, WADALA UDYOG BHAVAN, </t>
  </si>
  <si>
    <t>WADALA, MUMBAI – 400 031 (INDIA)</t>
  </si>
  <si>
    <t>Tel: 022-40572999 (20 Lines) Fax: 022-40572900</t>
  </si>
  <si>
    <t>Email: boranagroup@gmail.com website: www.boranaplastic.net</t>
  </si>
  <si>
    <r>
      <t>BORANA PLASTIC LIMITED</t>
    </r>
    <r>
      <rPr>
        <sz val="18"/>
        <color indexed="8"/>
        <rFont val="Trebuchet MS"/>
        <family val="2"/>
      </rPr>
      <t xml:space="preserve"> </t>
    </r>
  </si>
  <si>
    <t>DCA CUM CS  OF INDIAN OIL CORPORATION LIMITED FOR PE/PP</t>
  </si>
  <si>
    <t>180M50</t>
  </si>
  <si>
    <t>5080MG</t>
  </si>
  <si>
    <t>010DP45 (PE 63)</t>
  </si>
  <si>
    <t xml:space="preserve">        Please Refer Terms &amp; Conditions </t>
  </si>
  <si>
    <t xml:space="preserve">    d) No TD will be applicable on Ex Stockist Prices on Prime &amp; Non-Prime grades of HDPE 010E52</t>
  </si>
  <si>
    <t xml:space="preserve">        Warehouse sale where the same shall be offered on post sale basis.</t>
  </si>
  <si>
    <t>002DP48P100</t>
  </si>
  <si>
    <t xml:space="preserve">    b) TD of Rs.2000/- per MT will be applicable on Prime&amp;Non-Prime grades of 003DP47,004DP44 &amp; 002DP48 on post sale basis</t>
  </si>
  <si>
    <t>HD FILM</t>
  </si>
  <si>
    <t>003F46</t>
  </si>
  <si>
    <t>2020EC</t>
  </si>
  <si>
    <t>BM/EXT</t>
  </si>
  <si>
    <t>2120MC-NP</t>
  </si>
  <si>
    <t>HOMO FIBRE</t>
  </si>
  <si>
    <t>1110MG/1200MG</t>
  </si>
  <si>
    <t>1350YG/1250YG</t>
  </si>
  <si>
    <t>38/25</t>
  </si>
  <si>
    <t>11/*20</t>
  </si>
  <si>
    <t>1110MA/1110MAS</t>
  </si>
  <si>
    <t>5080MG-NP</t>
  </si>
  <si>
    <t>3120MG</t>
  </si>
  <si>
    <t>PP CP</t>
  </si>
  <si>
    <t>3120MA</t>
  </si>
  <si>
    <t>010DE56</t>
  </si>
  <si>
    <t>Raffia/Mono</t>
  </si>
  <si>
    <t>012E50</t>
  </si>
  <si>
    <t>004P41 (P63)</t>
  </si>
  <si>
    <t>Raffia</t>
  </si>
  <si>
    <t>080M60U</t>
  </si>
  <si>
    <t xml:space="preserve"> + 12.36% ED</t>
  </si>
  <si>
    <t xml:space="preserve">   e) TD of Rs.2000/mt will bi applicable on Prime &amp; Non Prime Grade of 003DB52 on post sale basis</t>
  </si>
  <si>
    <t>Would be charged from the date of invoice</t>
  </si>
  <si>
    <t>PRICE LIST INDIAN OIL CORPORATION LTD. EX. CS VASAI DEPOT  W.E.F.01-05-2012</t>
  </si>
  <si>
    <t>Sales from Depot: interest would be charged @24% p.a. from the date of Invoice</t>
  </si>
  <si>
    <t>010DP45U</t>
  </si>
  <si>
    <t xml:space="preserve">    a) TD of Rs.4000/- per MT will be deducted pre Excise basis on Ex Works Sales applicable on Prime&amp;Non-Prime grades of 010E52,1030RGexcept for ex </t>
  </si>
  <si>
    <t xml:space="preserve">   f) TD of Rs. 2500/- per MT will be applicable on Prime &amp; Non-Prime grade fo 010DP45U on post sale basis. </t>
  </si>
  <si>
    <t xml:space="preserve">    c) TD of Rs.2000/- per MT will be deducted pre excise basis on Ex Works Sales applicable on Prime&amp;Non-Prime grades of 001DB52</t>
  </si>
  <si>
    <t>002DF50</t>
  </si>
  <si>
    <t xml:space="preserve">003DF49 </t>
  </si>
  <si>
    <t>003DF49</t>
  </si>
  <si>
    <t>PE Fines</t>
  </si>
  <si>
    <t>4080 MH</t>
  </si>
  <si>
    <t xml:space="preserve">    a. CD on Ex-Works sales will be Rs 1000/- per MT on pre-Excise basis for Cash Customers</t>
  </si>
  <si>
    <t xml:space="preserve">    e. An Early Payment Incentive (EPI) of Rs 71/ MT/Day will be applicable for Credit customers if payment</t>
  </si>
  <si>
    <t>PRICE LIST INDIAN OIL CORPORATION LTD. EX. WORKS  W.E.F.01-04-2013</t>
  </si>
  <si>
    <t xml:space="preserve">    f. EPI will be applicable on Ex Works / Ex RSC Credit Sales only.</t>
  </si>
  <si>
    <t>E) Charges for Delievry Assistance (w.e.f. 01.04.2013) for Ex Panipat sales are enclosed in Annexure - II.</t>
  </si>
  <si>
    <t xml:space="preserve">L) against Cash Term sale : interest on late payment would be charged @24% p.a. upto 14 days and after 14 days interest @28% p.a. </t>
  </si>
  <si>
    <t>Against 14 days credit Term Sale : interest on late payment after due date would be charged at 28% p.a. from the due date</t>
  </si>
  <si>
    <t xml:space="preserve">M) LBT charges for Ex Vasai Sale.1.3% for Vasai customer &amp; out of Vasai Customer 0.13% </t>
  </si>
  <si>
    <t>020F18A</t>
  </si>
  <si>
    <t>Please note:-  CS published price wef 1.5.13 is exclusive of Exice Duty , VAT &amp; LBT .</t>
  </si>
  <si>
    <t>Monthly Upliftment Incentive (MUI) for PP</t>
  </si>
  <si>
    <t>&gt;=15   &lt;  48</t>
  </si>
  <si>
    <t>&gt;=48   &lt; 128</t>
  </si>
  <si>
    <t>&gt;=128 &lt; 176</t>
  </si>
  <si>
    <t>&gt;=176 &lt; 352</t>
  </si>
  <si>
    <t>&gt;=352 &lt; 528</t>
  </si>
  <si>
    <t>&gt;=528 &lt; 720</t>
  </si>
  <si>
    <t>&gt;=720</t>
  </si>
  <si>
    <t>Monthly Upliftment Incentive (MUI) for PE</t>
  </si>
  <si>
    <t>&gt;=9   &lt;  27</t>
  </si>
  <si>
    <t>&gt;=27   &lt; 72</t>
  </si>
  <si>
    <t>&gt;=72 &lt;  99</t>
  </si>
  <si>
    <t>&gt;=99 &lt; 198</t>
  </si>
  <si>
    <t>&gt;=198 &lt; 297</t>
  </si>
  <si>
    <t>&gt;=297 &lt; 405</t>
  </si>
  <si>
    <t xml:space="preserve">&gt;=405 </t>
  </si>
  <si>
    <t>PRICE LIST INDIAN OIL CORPORATION LTD. EX. PANIPAT WORKS - SOLAN   W.E.F. 16-05-2013</t>
  </si>
  <si>
    <t>PRICE LIST INDIAN OIL CORPORATION LTD. EX. PANIPAT WORKS - DAMAN W.E.F. 16-05-2013</t>
  </si>
  <si>
    <t>PRICE LIST INDIAN OIL CORPORATION LTD. EX. PANIPAT WORKS - SILVASSA W.E.F. 16-05-2013</t>
  </si>
  <si>
    <t>PRICE LIST INDIAN OIL CORPORATION LTD. EX. PANIPAT WORKS - BOISAR W.E.F. 16-05-2013</t>
  </si>
  <si>
    <t>PRICE LIST INDIAN OIL CORPORATION LTD. EX. PANIPAT WORKS - MUMBAI W.E.F. .16-05-2013</t>
  </si>
  <si>
    <t>PRICE LIST INDIAN OIL CORPORATION LTD. EX. PANIPAT WORKS - NASHIK   W.E.F. 16-05-2013</t>
  </si>
  <si>
    <t>W.E.F 16-05-2013</t>
  </si>
  <si>
    <t>Terms &amp; Conditons  16-05-2013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</si>
</sst>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84" formatCode="0.00;[Red]0.00"/>
  </numFmts>
  <fonts count="43">
    <font>
      <sz val="10"/>
      <name val="Arial"/>
    </font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sz val="8"/>
      <name val="Arial"/>
    </font>
    <font>
      <b/>
      <sz val="9"/>
      <name val="Comic Sans MS"/>
      <family val="4"/>
    </font>
    <font>
      <b/>
      <sz val="10"/>
      <color indexed="12"/>
      <name val="Comic Sans MS"/>
      <family val="4"/>
    </font>
    <font>
      <b/>
      <sz val="10"/>
      <name val="Comic Sans MS"/>
      <family val="4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Trebuchet MS"/>
      <family val="2"/>
    </font>
    <font>
      <b/>
      <u/>
      <sz val="16"/>
      <color indexed="10"/>
      <name val="Verdana"/>
      <family val="2"/>
    </font>
    <font>
      <b/>
      <u/>
      <sz val="11"/>
      <color indexed="8"/>
      <name val="Trebuchet MS"/>
      <family val="2"/>
    </font>
    <font>
      <sz val="12"/>
      <color indexed="8"/>
      <name val="Verdana"/>
      <family val="2"/>
    </font>
    <font>
      <b/>
      <u/>
      <sz val="18"/>
      <color indexed="10"/>
      <name val="Verdana"/>
      <family val="2"/>
    </font>
    <font>
      <sz val="18"/>
      <color indexed="8"/>
      <name val="Trebuchet MS"/>
      <family val="2"/>
    </font>
    <font>
      <b/>
      <sz val="8"/>
      <name val="Arial"/>
      <family val="2"/>
    </font>
    <font>
      <sz val="10"/>
      <color indexed="10"/>
      <name val="Arial"/>
    </font>
    <font>
      <sz val="10"/>
      <color indexed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6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240">
    <xf numFmtId="0" fontId="0" fillId="0" borderId="0" xfId="0"/>
    <xf numFmtId="0" fontId="0" fillId="0" borderId="10" xfId="0" applyBorder="1"/>
    <xf numFmtId="0" fontId="0" fillId="0" borderId="11" xfId="0" applyBorder="1"/>
    <xf numFmtId="49" fontId="0" fillId="0" borderId="0" xfId="0" applyNumberFormat="1"/>
    <xf numFmtId="49" fontId="16" fillId="0" borderId="12" xfId="0" applyNumberFormat="1" applyFont="1" applyBorder="1"/>
    <xf numFmtId="184" fontId="0" fillId="0" borderId="12" xfId="0" applyNumberFormat="1" applyBorder="1"/>
    <xf numFmtId="184" fontId="0" fillId="0" borderId="12" xfId="0" applyNumberFormat="1" applyBorder="1" applyAlignment="1">
      <alignment horizontal="center"/>
    </xf>
    <xf numFmtId="184" fontId="0" fillId="0" borderId="0" xfId="0" applyNumberFormat="1"/>
    <xf numFmtId="184" fontId="0" fillId="0" borderId="0" xfId="0" applyNumberFormat="1" applyAlignment="1">
      <alignment horizontal="center"/>
    </xf>
    <xf numFmtId="49" fontId="0" fillId="0" borderId="12" xfId="0" applyNumberFormat="1" applyBorder="1"/>
    <xf numFmtId="0" fontId="26" fillId="0" borderId="0" xfId="0" applyFont="1" applyAlignment="1">
      <alignment horizontal="center"/>
    </xf>
    <xf numFmtId="0" fontId="0" fillId="0" borderId="0" xfId="0" applyAlignment="1">
      <alignment horizontal="center"/>
    </xf>
    <xf numFmtId="184" fontId="0" fillId="0" borderId="0" xfId="0" applyNumberFormat="1" applyBorder="1"/>
    <xf numFmtId="0" fontId="16" fillId="0" borderId="13" xfId="0" applyFont="1" applyBorder="1"/>
    <xf numFmtId="0" fontId="0" fillId="0" borderId="13" xfId="0" applyBorder="1"/>
    <xf numFmtId="184" fontId="0" fillId="0" borderId="14" xfId="0" applyNumberFormat="1" applyBorder="1" applyAlignment="1">
      <alignment horizontal="center"/>
    </xf>
    <xf numFmtId="0" fontId="25" fillId="0" borderId="0" xfId="0" applyFont="1"/>
    <xf numFmtId="2" fontId="0" fillId="0" borderId="12" xfId="0" applyNumberFormat="1" applyBorder="1" applyAlignment="1">
      <alignment horizontal="right"/>
    </xf>
    <xf numFmtId="0" fontId="16" fillId="0" borderId="12" xfId="0" applyFont="1" applyBorder="1" applyAlignment="1">
      <alignment horizontal="left"/>
    </xf>
    <xf numFmtId="184" fontId="0" fillId="0" borderId="0" xfId="0" applyNumberFormat="1" applyBorder="1" applyAlignment="1">
      <alignment horizontal="center"/>
    </xf>
    <xf numFmtId="0" fontId="16" fillId="0" borderId="15" xfId="0" applyFont="1" applyBorder="1"/>
    <xf numFmtId="49" fontId="16" fillId="0" borderId="16" xfId="0" applyNumberFormat="1" applyFont="1" applyBorder="1"/>
    <xf numFmtId="184" fontId="0" fillId="0" borderId="16" xfId="0" applyNumberFormat="1" applyBorder="1"/>
    <xf numFmtId="184" fontId="0" fillId="0" borderId="17" xfId="0" applyNumberFormat="1" applyBorder="1" applyAlignment="1">
      <alignment horizontal="center"/>
    </xf>
    <xf numFmtId="0" fontId="16" fillId="0" borderId="13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2" fontId="0" fillId="0" borderId="16" xfId="0" applyNumberFormat="1" applyBorder="1" applyAlignment="1">
      <alignment horizontal="right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184" fontId="0" fillId="0" borderId="16" xfId="0" applyNumberFormat="1" applyBorder="1" applyAlignment="1">
      <alignment horizontal="center"/>
    </xf>
    <xf numFmtId="0" fontId="16" fillId="0" borderId="21" xfId="0" applyFont="1" applyBorder="1"/>
    <xf numFmtId="49" fontId="16" fillId="0" borderId="22" xfId="0" applyNumberFormat="1" applyFont="1" applyBorder="1"/>
    <xf numFmtId="0" fontId="16" fillId="0" borderId="22" xfId="0" applyFont="1" applyBorder="1" applyAlignment="1">
      <alignment horizontal="center"/>
    </xf>
    <xf numFmtId="184" fontId="0" fillId="0" borderId="22" xfId="0" applyNumberFormat="1" applyBorder="1"/>
    <xf numFmtId="184" fontId="0" fillId="0" borderId="22" xfId="0" applyNumberFormat="1" applyBorder="1" applyAlignment="1">
      <alignment horizontal="center"/>
    </xf>
    <xf numFmtId="184" fontId="0" fillId="0" borderId="23" xfId="0" applyNumberForma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4" fillId="0" borderId="24" xfId="0" applyFont="1" applyBorder="1"/>
    <xf numFmtId="0" fontId="24" fillId="0" borderId="25" xfId="0" applyFont="1" applyFill="1" applyBorder="1"/>
    <xf numFmtId="0" fontId="24" fillId="0" borderId="18" xfId="0" applyFont="1" applyBorder="1"/>
    <xf numFmtId="0" fontId="24" fillId="0" borderId="18" xfId="0" applyFont="1" applyBorder="1" applyAlignment="1">
      <alignment horizontal="center"/>
    </xf>
    <xf numFmtId="0" fontId="24" fillId="0" borderId="26" xfId="0" applyFont="1" applyFill="1" applyBorder="1"/>
    <xf numFmtId="0" fontId="16" fillId="0" borderId="27" xfId="0" applyFont="1" applyBorder="1"/>
    <xf numFmtId="49" fontId="16" fillId="0" borderId="28" xfId="0" applyNumberFormat="1" applyFont="1" applyBorder="1"/>
    <xf numFmtId="0" fontId="16" fillId="0" borderId="28" xfId="0" applyFont="1" applyBorder="1" applyAlignment="1">
      <alignment horizontal="center"/>
    </xf>
    <xf numFmtId="184" fontId="0" fillId="0" borderId="28" xfId="0" applyNumberFormat="1" applyBorder="1"/>
    <xf numFmtId="184" fontId="0" fillId="0" borderId="28" xfId="0" applyNumberFormat="1" applyBorder="1" applyAlignment="1">
      <alignment horizontal="center"/>
    </xf>
    <xf numFmtId="184" fontId="0" fillId="0" borderId="29" xfId="0" applyNumberFormat="1" applyBorder="1" applyAlignment="1">
      <alignment horizontal="center"/>
    </xf>
    <xf numFmtId="0" fontId="0" fillId="0" borderId="15" xfId="0" applyFont="1" applyFill="1" applyBorder="1"/>
    <xf numFmtId="49" fontId="0" fillId="0" borderId="16" xfId="0" applyNumberFormat="1" applyFont="1" applyFill="1" applyBorder="1"/>
    <xf numFmtId="184" fontId="0" fillId="0" borderId="16" xfId="0" applyNumberFormat="1" applyFill="1" applyBorder="1"/>
    <xf numFmtId="184" fontId="0" fillId="0" borderId="30" xfId="0" applyNumberFormat="1" applyBorder="1"/>
    <xf numFmtId="0" fontId="16" fillId="0" borderId="15" xfId="0" applyFont="1" applyBorder="1" applyAlignment="1">
      <alignment horizontal="left"/>
    </xf>
    <xf numFmtId="0" fontId="16" fillId="0" borderId="21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2" fontId="0" fillId="0" borderId="22" xfId="0" applyNumberFormat="1" applyBorder="1" applyAlignment="1">
      <alignment horizontal="right"/>
    </xf>
    <xf numFmtId="0" fontId="29" fillId="0" borderId="0" xfId="0" applyFont="1" applyFill="1" applyBorder="1" applyAlignment="1">
      <alignment horizontal="left" vertical="center"/>
    </xf>
    <xf numFmtId="0" fontId="24" fillId="0" borderId="31" xfId="0" applyFont="1" applyBorder="1" applyAlignment="1">
      <alignment horizontal="center"/>
    </xf>
    <xf numFmtId="0" fontId="24" fillId="0" borderId="30" xfId="0" applyFont="1" applyBorder="1"/>
    <xf numFmtId="0" fontId="24" fillId="0" borderId="30" xfId="0" applyFont="1" applyBorder="1" applyAlignment="1">
      <alignment horizontal="center"/>
    </xf>
    <xf numFmtId="0" fontId="24" fillId="0" borderId="32" xfId="0" applyFont="1" applyFill="1" applyBorder="1"/>
    <xf numFmtId="0" fontId="24" fillId="0" borderId="33" xfId="0" applyFont="1" applyBorder="1" applyAlignment="1">
      <alignment horizontal="center"/>
    </xf>
    <xf numFmtId="0" fontId="24" fillId="0" borderId="34" xfId="0" applyFont="1" applyBorder="1"/>
    <xf numFmtId="0" fontId="24" fillId="0" borderId="34" xfId="0" applyFont="1" applyBorder="1" applyAlignment="1">
      <alignment horizontal="center"/>
    </xf>
    <xf numFmtId="0" fontId="24" fillId="0" borderId="35" xfId="0" applyFont="1" applyFill="1" applyBorder="1"/>
    <xf numFmtId="0" fontId="0" fillId="0" borderId="36" xfId="0" applyBorder="1"/>
    <xf numFmtId="0" fontId="24" fillId="0" borderId="37" xfId="0" applyFont="1" applyBorder="1"/>
    <xf numFmtId="0" fontId="24" fillId="0" borderId="38" xfId="0" applyFont="1" applyBorder="1"/>
    <xf numFmtId="0" fontId="26" fillId="0" borderId="39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184" fontId="0" fillId="0" borderId="23" xfId="0" applyNumberFormat="1" applyBorder="1"/>
    <xf numFmtId="184" fontId="0" fillId="0" borderId="32" xfId="0" applyNumberFormat="1" applyBorder="1"/>
    <xf numFmtId="0" fontId="31" fillId="0" borderId="40" xfId="0" applyFont="1" applyFill="1" applyBorder="1" applyAlignment="1">
      <alignment horizontal="left" vertical="center"/>
    </xf>
    <xf numFmtId="0" fontId="31" fillId="0" borderId="41" xfId="0" applyFont="1" applyFill="1" applyBorder="1" applyAlignment="1">
      <alignment horizontal="left" vertical="center"/>
    </xf>
    <xf numFmtId="0" fontId="31" fillId="0" borderId="42" xfId="0" applyFont="1" applyFill="1" applyBorder="1" applyAlignment="1">
      <alignment horizontal="left" vertical="center"/>
    </xf>
    <xf numFmtId="0" fontId="31" fillId="0" borderId="43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right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32" fillId="0" borderId="12" xfId="0" applyFont="1" applyBorder="1" applyAlignment="1">
      <alignment vertical="top" wrapText="1"/>
    </xf>
    <xf numFmtId="0" fontId="16" fillId="0" borderId="12" xfId="0" applyFont="1" applyBorder="1"/>
    <xf numFmtId="0" fontId="33" fillId="0" borderId="12" xfId="0" applyFont="1" applyBorder="1" applyAlignment="1">
      <alignment vertical="top" wrapText="1"/>
    </xf>
    <xf numFmtId="43" fontId="33" fillId="0" borderId="12" xfId="28" applyFont="1" applyBorder="1" applyAlignment="1">
      <alignment vertical="top" wrapText="1"/>
    </xf>
    <xf numFmtId="0" fontId="21" fillId="0" borderId="13" xfId="0" applyFont="1" applyBorder="1"/>
    <xf numFmtId="0" fontId="0" fillId="0" borderId="12" xfId="0" applyBorder="1"/>
    <xf numFmtId="0" fontId="0" fillId="0" borderId="44" xfId="0" applyBorder="1"/>
    <xf numFmtId="0" fontId="0" fillId="0" borderId="45" xfId="0" applyBorder="1"/>
    <xf numFmtId="0" fontId="0" fillId="0" borderId="0" xfId="0" applyBorder="1"/>
    <xf numFmtId="0" fontId="0" fillId="0" borderId="46" xfId="0" applyBorder="1"/>
    <xf numFmtId="0" fontId="31" fillId="0" borderId="47" xfId="0" applyFont="1" applyFill="1" applyBorder="1" applyAlignment="1">
      <alignment horizontal="left" vertical="center"/>
    </xf>
    <xf numFmtId="0" fontId="32" fillId="0" borderId="0" xfId="0" applyFont="1" applyBorder="1" applyAlignment="1">
      <alignment vertical="top" wrapText="1"/>
    </xf>
    <xf numFmtId="0" fontId="33" fillId="0" borderId="0" xfId="0" applyFont="1" applyBorder="1" applyAlignment="1">
      <alignment vertical="top" wrapText="1"/>
    </xf>
    <xf numFmtId="43" fontId="33" fillId="0" borderId="0" xfId="28" applyFont="1" applyBorder="1" applyAlignment="1">
      <alignment vertical="top" wrapText="1"/>
    </xf>
    <xf numFmtId="0" fontId="16" fillId="0" borderId="0" xfId="0" applyFont="1" applyBorder="1"/>
    <xf numFmtId="0" fontId="0" fillId="0" borderId="48" xfId="0" applyBorder="1" applyAlignment="1">
      <alignment horizontal="center"/>
    </xf>
    <xf numFmtId="0" fontId="36" fillId="0" borderId="0" xfId="0" applyFont="1" applyBorder="1" applyAlignment="1"/>
    <xf numFmtId="0" fontId="25" fillId="0" borderId="49" xfId="0" applyFont="1" applyBorder="1" applyAlignment="1"/>
    <xf numFmtId="0" fontId="25" fillId="0" borderId="50" xfId="0" applyFont="1" applyBorder="1" applyAlignment="1"/>
    <xf numFmtId="0" fontId="37" fillId="0" borderId="0" xfId="0" applyFont="1" applyBorder="1" applyAlignment="1"/>
    <xf numFmtId="0" fontId="35" fillId="0" borderId="0" xfId="0" applyFont="1" applyBorder="1" applyAlignment="1"/>
    <xf numFmtId="0" fontId="34" fillId="0" borderId="0" xfId="0" applyFont="1" applyBorder="1" applyAlignment="1"/>
    <xf numFmtId="0" fontId="24" fillId="0" borderId="12" xfId="0" applyFont="1" applyBorder="1"/>
    <xf numFmtId="0" fontId="21" fillId="0" borderId="12" xfId="0" applyFont="1" applyBorder="1"/>
    <xf numFmtId="0" fontId="21" fillId="0" borderId="12" xfId="0" quotePrefix="1" applyFont="1" applyBorder="1"/>
    <xf numFmtId="0" fontId="21" fillId="0" borderId="12" xfId="0" applyFont="1" applyFill="1" applyBorder="1"/>
    <xf numFmtId="0" fontId="21" fillId="24" borderId="12" xfId="0" applyFont="1" applyFill="1" applyBorder="1"/>
    <xf numFmtId="0" fontId="0" fillId="0" borderId="21" xfId="0" applyBorder="1"/>
    <xf numFmtId="0" fontId="40" fillId="0" borderId="25" xfId="0" applyFont="1" applyFill="1" applyBorder="1"/>
    <xf numFmtId="184" fontId="16" fillId="0" borderId="12" xfId="0" applyNumberFormat="1" applyFont="1" applyBorder="1"/>
    <xf numFmtId="184" fontId="16" fillId="0" borderId="16" xfId="0" applyNumberFormat="1" applyFont="1" applyFill="1" applyBorder="1"/>
    <xf numFmtId="184" fontId="16" fillId="0" borderId="22" xfId="0" applyNumberFormat="1" applyFont="1" applyBorder="1"/>
    <xf numFmtId="184" fontId="16" fillId="0" borderId="16" xfId="0" applyNumberFormat="1" applyFont="1" applyBorder="1"/>
    <xf numFmtId="2" fontId="16" fillId="0" borderId="22" xfId="0" applyNumberFormat="1" applyFont="1" applyBorder="1" applyAlignment="1">
      <alignment horizontal="right"/>
    </xf>
    <xf numFmtId="2" fontId="16" fillId="0" borderId="12" xfId="0" applyNumberFormat="1" applyFont="1" applyBorder="1" applyAlignment="1">
      <alignment horizontal="right"/>
    </xf>
    <xf numFmtId="2" fontId="16" fillId="0" borderId="16" xfId="0" applyNumberFormat="1" applyFont="1" applyBorder="1" applyAlignment="1">
      <alignment horizontal="right"/>
    </xf>
    <xf numFmtId="0" fontId="16" fillId="0" borderId="0" xfId="0" applyFont="1" applyFill="1" applyBorder="1" applyAlignment="1">
      <alignment horizontal="left"/>
    </xf>
    <xf numFmtId="184" fontId="0" fillId="0" borderId="51" xfId="0" applyNumberFormat="1" applyBorder="1"/>
    <xf numFmtId="184" fontId="0" fillId="0" borderId="17" xfId="0" applyNumberFormat="1" applyBorder="1"/>
    <xf numFmtId="0" fontId="0" fillId="0" borderId="50" xfId="0" applyBorder="1"/>
    <xf numFmtId="0" fontId="0" fillId="0" borderId="52" xfId="0" applyBorder="1"/>
    <xf numFmtId="49" fontId="0" fillId="0" borderId="22" xfId="0" applyNumberFormat="1" applyBorder="1"/>
    <xf numFmtId="184" fontId="0" fillId="0" borderId="29" xfId="0" applyNumberFormat="1" applyBorder="1"/>
    <xf numFmtId="0" fontId="24" fillId="0" borderId="49" xfId="0" applyFont="1" applyBorder="1" applyAlignment="1">
      <alignment horizontal="center"/>
    </xf>
    <xf numFmtId="2" fontId="16" fillId="0" borderId="0" xfId="0" applyNumberFormat="1" applyFont="1" applyFill="1" applyBorder="1" applyAlignment="1">
      <alignment horizontal="right" indent="1"/>
    </xf>
    <xf numFmtId="184" fontId="16" fillId="0" borderId="28" xfId="0" applyNumberFormat="1" applyFont="1" applyBorder="1"/>
    <xf numFmtId="184" fontId="16" fillId="0" borderId="30" xfId="0" applyNumberFormat="1" applyFont="1" applyBorder="1"/>
    <xf numFmtId="184" fontId="16" fillId="0" borderId="23" xfId="0" applyNumberFormat="1" applyFont="1" applyBorder="1"/>
    <xf numFmtId="184" fontId="16" fillId="0" borderId="12" xfId="0" applyNumberFormat="1" applyFont="1" applyBorder="1" applyAlignment="1">
      <alignment horizontal="center"/>
    </xf>
    <xf numFmtId="184" fontId="16" fillId="0" borderId="14" xfId="0" applyNumberFormat="1" applyFont="1" applyBorder="1" applyAlignment="1">
      <alignment horizontal="center"/>
    </xf>
    <xf numFmtId="0" fontId="16" fillId="0" borderId="0" xfId="0" applyFont="1"/>
    <xf numFmtId="0" fontId="16" fillId="0" borderId="27" xfId="0" applyFont="1" applyBorder="1" applyAlignment="1">
      <alignment horizontal="left"/>
    </xf>
    <xf numFmtId="0" fontId="16" fillId="0" borderId="28" xfId="0" applyFont="1" applyBorder="1" applyAlignment="1">
      <alignment horizontal="left"/>
    </xf>
    <xf numFmtId="2" fontId="16" fillId="0" borderId="28" xfId="0" applyNumberFormat="1" applyFont="1" applyBorder="1" applyAlignment="1">
      <alignment horizontal="right"/>
    </xf>
    <xf numFmtId="2" fontId="0" fillId="0" borderId="28" xfId="0" applyNumberFormat="1" applyBorder="1" applyAlignment="1">
      <alignment horizontal="right"/>
    </xf>
    <xf numFmtId="14" fontId="25" fillId="0" borderId="50" xfId="0" applyNumberFormat="1" applyFont="1" applyBorder="1" applyAlignment="1">
      <alignment horizontal="center"/>
    </xf>
    <xf numFmtId="0" fontId="24" fillId="0" borderId="31" xfId="0" applyFont="1" applyBorder="1"/>
    <xf numFmtId="0" fontId="24" fillId="0" borderId="39" xfId="0" applyFont="1" applyBorder="1"/>
    <xf numFmtId="184" fontId="26" fillId="0" borderId="12" xfId="0" applyNumberFormat="1" applyFont="1" applyBorder="1"/>
    <xf numFmtId="49" fontId="26" fillId="0" borderId="12" xfId="0" applyNumberFormat="1" applyFont="1" applyBorder="1"/>
    <xf numFmtId="0" fontId="22" fillId="0" borderId="0" xfId="0" applyFont="1" applyBorder="1"/>
    <xf numFmtId="184" fontId="0" fillId="0" borderId="18" xfId="0" applyNumberFormat="1" applyBorder="1"/>
    <xf numFmtId="0" fontId="0" fillId="0" borderId="25" xfId="0" applyBorder="1"/>
    <xf numFmtId="0" fontId="24" fillId="0" borderId="35" xfId="0" applyFont="1" applyBorder="1"/>
    <xf numFmtId="0" fontId="24" fillId="0" borderId="53" xfId="0" applyFont="1" applyBorder="1"/>
    <xf numFmtId="0" fontId="0" fillId="0" borderId="54" xfId="0" applyBorder="1"/>
    <xf numFmtId="0" fontId="25" fillId="0" borderId="24" xfId="0" applyFont="1" applyBorder="1" applyAlignment="1">
      <alignment horizontal="center"/>
    </xf>
    <xf numFmtId="0" fontId="21" fillId="0" borderId="55" xfId="0" applyFont="1" applyFill="1" applyBorder="1"/>
    <xf numFmtId="184" fontId="16" fillId="25" borderId="12" xfId="0" applyNumberFormat="1" applyFont="1" applyFill="1" applyBorder="1"/>
    <xf numFmtId="0" fontId="25" fillId="0" borderId="12" xfId="0" applyFont="1" applyBorder="1" applyAlignment="1"/>
    <xf numFmtId="0" fontId="33" fillId="0" borderId="12" xfId="0" applyFont="1" applyFill="1" applyBorder="1" applyAlignment="1">
      <alignment vertical="top" wrapText="1"/>
    </xf>
    <xf numFmtId="43" fontId="33" fillId="0" borderId="12" xfId="28" applyFont="1" applyFill="1" applyBorder="1" applyAlignment="1">
      <alignment vertical="top" wrapText="1"/>
    </xf>
    <xf numFmtId="184" fontId="16" fillId="0" borderId="0" xfId="0" applyNumberFormat="1" applyFont="1" applyBorder="1"/>
    <xf numFmtId="2" fontId="16" fillId="0" borderId="0" xfId="0" applyNumberFormat="1" applyFont="1" applyBorder="1" applyAlignment="1">
      <alignment horizontal="right"/>
    </xf>
    <xf numFmtId="0" fontId="26" fillId="0" borderId="0" xfId="0" applyFont="1" applyBorder="1"/>
    <xf numFmtId="0" fontId="24" fillId="0" borderId="0" xfId="0" applyFont="1" applyBorder="1" applyAlignment="1"/>
    <xf numFmtId="0" fontId="24" fillId="0" borderId="0" xfId="0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Fill="1" applyBorder="1"/>
    <xf numFmtId="49" fontId="16" fillId="0" borderId="0" xfId="0" applyNumberFormat="1" applyFont="1" applyBorder="1"/>
    <xf numFmtId="0" fontId="21" fillId="0" borderId="0" xfId="0" applyFont="1" applyBorder="1"/>
    <xf numFmtId="184" fontId="0" fillId="0" borderId="24" xfId="0" applyNumberFormat="1" applyBorder="1"/>
    <xf numFmtId="0" fontId="26" fillId="0" borderId="0" xfId="0" applyFont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0" applyFont="1"/>
    <xf numFmtId="184" fontId="41" fillId="0" borderId="0" xfId="0" applyNumberFormat="1" applyFont="1" applyBorder="1"/>
    <xf numFmtId="184" fontId="42" fillId="0" borderId="0" xfId="0" applyNumberFormat="1" applyFont="1" applyBorder="1"/>
    <xf numFmtId="0" fontId="24" fillId="0" borderId="24" xfId="0" applyFont="1" applyFill="1" applyBorder="1"/>
    <xf numFmtId="0" fontId="0" fillId="0" borderId="56" xfId="0" applyBorder="1"/>
    <xf numFmtId="184" fontId="16" fillId="0" borderId="0" xfId="0" applyNumberFormat="1" applyFont="1" applyFill="1" applyBorder="1"/>
    <xf numFmtId="43" fontId="0" fillId="0" borderId="0" xfId="0" applyNumberFormat="1" applyBorder="1"/>
    <xf numFmtId="14" fontId="26" fillId="0" borderId="0" xfId="0" applyNumberFormat="1" applyFont="1" applyBorder="1"/>
    <xf numFmtId="0" fontId="31" fillId="0" borderId="40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31" fillId="0" borderId="64" xfId="0" applyFont="1" applyBorder="1" applyAlignment="1">
      <alignment horizontal="center" vertical="center"/>
    </xf>
    <xf numFmtId="184" fontId="16" fillId="25" borderId="0" xfId="0" applyNumberFormat="1" applyFont="1" applyFill="1" applyBorder="1"/>
    <xf numFmtId="0" fontId="37" fillId="0" borderId="0" xfId="0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8" fillId="0" borderId="57" xfId="0" applyFont="1" applyBorder="1" applyAlignment="1">
      <alignment horizontal="center"/>
    </xf>
    <xf numFmtId="0" fontId="35" fillId="0" borderId="45" xfId="0" applyFont="1" applyBorder="1" applyAlignment="1">
      <alignment horizontal="center"/>
    </xf>
    <xf numFmtId="0" fontId="36" fillId="0" borderId="48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0" fillId="0" borderId="57" xfId="0" applyFont="1" applyFill="1" applyBorder="1" applyAlignment="1">
      <alignment horizontal="center" vertical="center" wrapText="1"/>
    </xf>
    <xf numFmtId="0" fontId="30" fillId="0" borderId="45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 wrapText="1"/>
    </xf>
    <xf numFmtId="0" fontId="23" fillId="0" borderId="49" xfId="0" applyFont="1" applyBorder="1" applyAlignment="1">
      <alignment horizontal="center"/>
    </xf>
    <xf numFmtId="0" fontId="23" fillId="0" borderId="50" xfId="0" applyFont="1" applyBorder="1" applyAlignment="1">
      <alignment horizontal="center"/>
    </xf>
    <xf numFmtId="0" fontId="24" fillId="0" borderId="49" xfId="0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0" fontId="23" fillId="0" borderId="57" xfId="0" applyFont="1" applyBorder="1" applyAlignment="1">
      <alignment horizontal="center"/>
    </xf>
    <xf numFmtId="0" fontId="23" fillId="0" borderId="45" xfId="0" applyFont="1" applyBorder="1" applyAlignment="1">
      <alignment horizontal="center"/>
    </xf>
    <xf numFmtId="0" fontId="23" fillId="0" borderId="60" xfId="0" applyFont="1" applyBorder="1" applyAlignment="1">
      <alignment horizontal="center"/>
    </xf>
    <xf numFmtId="0" fontId="32" fillId="0" borderId="0" xfId="0" applyFont="1" applyBorder="1" applyAlignment="1">
      <alignment vertical="top" wrapText="1"/>
    </xf>
    <xf numFmtId="0" fontId="23" fillId="0" borderId="58" xfId="0" applyFont="1" applyBorder="1" applyAlignment="1">
      <alignment horizontal="center"/>
    </xf>
    <xf numFmtId="0" fontId="22" fillId="0" borderId="44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4" fillId="0" borderId="59" xfId="0" applyFon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3" fillId="0" borderId="55" xfId="0" applyFont="1" applyBorder="1" applyAlignment="1">
      <alignment horizontal="center"/>
    </xf>
    <xf numFmtId="0" fontId="38" fillId="0" borderId="45" xfId="0" applyFont="1" applyBorder="1" applyAlignment="1">
      <alignment horizontal="center"/>
    </xf>
    <xf numFmtId="0" fontId="23" fillId="0" borderId="59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3" fillId="0" borderId="52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4" fillId="0" borderId="39" xfId="0" applyFont="1" applyBorder="1" applyAlignment="1">
      <alignment horizontal="center"/>
    </xf>
    <xf numFmtId="0" fontId="22" fillId="0" borderId="50" xfId="0" applyFont="1" applyBorder="1" applyAlignment="1">
      <alignment horizontal="center"/>
    </xf>
    <xf numFmtId="0" fontId="22" fillId="0" borderId="39" xfId="0" applyFont="1" applyBorder="1" applyAlignment="1">
      <alignment horizontal="center"/>
    </xf>
    <xf numFmtId="0" fontId="24" fillId="0" borderId="61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62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22" fillId="0" borderId="63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23" fillId="0" borderId="61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2" fillId="0" borderId="45" xfId="0" applyFont="1" applyBorder="1" applyAlignment="1">
      <alignment horizontal="center"/>
    </xf>
    <xf numFmtId="0" fontId="22" fillId="0" borderId="60" xfId="0" applyFont="1" applyBorder="1" applyAlignment="1">
      <alignment horizontal="center"/>
    </xf>
    <xf numFmtId="0" fontId="22" fillId="0" borderId="52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32" fillId="0" borderId="12" xfId="0" applyFont="1" applyBorder="1" applyAlignment="1">
      <alignment vertical="top" wrapText="1"/>
    </xf>
    <xf numFmtId="0" fontId="34" fillId="0" borderId="48" xfId="0" applyFont="1" applyBorder="1" applyAlignment="1">
      <alignment horizontal="center"/>
    </xf>
    <xf numFmtId="0" fontId="27" fillId="0" borderId="12" xfId="0" applyFont="1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7</xdr:col>
      <xdr:colOff>371475</xdr:colOff>
      <xdr:row>0</xdr:row>
      <xdr:rowOff>0</xdr:rowOff>
    </xdr:to>
    <xdr:pic>
      <xdr:nvPicPr>
        <xdr:cNvPr id="10529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29025" y="0"/>
          <a:ext cx="3105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104775</xdr:colOff>
      <xdr:row>0</xdr:row>
      <xdr:rowOff>0</xdr:rowOff>
    </xdr:from>
    <xdr:to>
      <xdr:col>8</xdr:col>
      <xdr:colOff>466725</xdr:colOff>
      <xdr:row>0</xdr:row>
      <xdr:rowOff>276225</xdr:rowOff>
    </xdr:to>
    <xdr:pic>
      <xdr:nvPicPr>
        <xdr:cNvPr id="10533" name="Picture 1317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34225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971550</xdr:colOff>
      <xdr:row>0</xdr:row>
      <xdr:rowOff>0</xdr:rowOff>
    </xdr:from>
    <xdr:to>
      <xdr:col>2</xdr:col>
      <xdr:colOff>361950</xdr:colOff>
      <xdr:row>1</xdr:row>
      <xdr:rowOff>0</xdr:rowOff>
    </xdr:to>
    <xdr:pic>
      <xdr:nvPicPr>
        <xdr:cNvPr id="10534" name="Picture 1318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1275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11479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9825" y="0"/>
          <a:ext cx="2324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447675</xdr:colOff>
      <xdr:row>0</xdr:row>
      <xdr:rowOff>0</xdr:rowOff>
    </xdr:from>
    <xdr:to>
      <xdr:col>9</xdr:col>
      <xdr:colOff>57150</xdr:colOff>
      <xdr:row>0</xdr:row>
      <xdr:rowOff>276225</xdr:rowOff>
    </xdr:to>
    <xdr:pic>
      <xdr:nvPicPr>
        <xdr:cNvPr id="11483" name="Picture 1243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67450" y="0"/>
          <a:ext cx="3905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1047750</xdr:colOff>
      <xdr:row>0</xdr:row>
      <xdr:rowOff>9525</xdr:rowOff>
    </xdr:from>
    <xdr:to>
      <xdr:col>3</xdr:col>
      <xdr:colOff>9525</xdr:colOff>
      <xdr:row>1</xdr:row>
      <xdr:rowOff>9525</xdr:rowOff>
    </xdr:to>
    <xdr:pic>
      <xdr:nvPicPr>
        <xdr:cNvPr id="11484" name="Picture 124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47850" y="9525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10</xdr:col>
      <xdr:colOff>371475</xdr:colOff>
      <xdr:row>0</xdr:row>
      <xdr:rowOff>0</xdr:rowOff>
    </xdr:to>
    <xdr:pic>
      <xdr:nvPicPr>
        <xdr:cNvPr id="24577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0" y="0"/>
          <a:ext cx="538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24578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0" y="0"/>
          <a:ext cx="2324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104775</xdr:colOff>
      <xdr:row>0</xdr:row>
      <xdr:rowOff>0</xdr:rowOff>
    </xdr:from>
    <xdr:to>
      <xdr:col>8</xdr:col>
      <xdr:colOff>466725</xdr:colOff>
      <xdr:row>0</xdr:row>
      <xdr:rowOff>276225</xdr:rowOff>
    </xdr:to>
    <xdr:pic>
      <xdr:nvPicPr>
        <xdr:cNvPr id="24579" name="Picture 3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76925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828675</xdr:colOff>
      <xdr:row>0</xdr:row>
      <xdr:rowOff>0</xdr:rowOff>
    </xdr:from>
    <xdr:to>
      <xdr:col>2</xdr:col>
      <xdr:colOff>219075</xdr:colOff>
      <xdr:row>1</xdr:row>
      <xdr:rowOff>0</xdr:rowOff>
    </xdr:to>
    <xdr:pic>
      <xdr:nvPicPr>
        <xdr:cNvPr id="2458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0020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10</xdr:col>
      <xdr:colOff>371475</xdr:colOff>
      <xdr:row>0</xdr:row>
      <xdr:rowOff>0</xdr:rowOff>
    </xdr:to>
    <xdr:pic>
      <xdr:nvPicPr>
        <xdr:cNvPr id="12373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0" y="0"/>
          <a:ext cx="538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12378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0" y="0"/>
          <a:ext cx="2324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104775</xdr:colOff>
      <xdr:row>0</xdr:row>
      <xdr:rowOff>0</xdr:rowOff>
    </xdr:from>
    <xdr:to>
      <xdr:col>8</xdr:col>
      <xdr:colOff>466725</xdr:colOff>
      <xdr:row>0</xdr:row>
      <xdr:rowOff>276225</xdr:rowOff>
    </xdr:to>
    <xdr:pic>
      <xdr:nvPicPr>
        <xdr:cNvPr id="12380" name="Picture 1116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76925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828675</xdr:colOff>
      <xdr:row>0</xdr:row>
      <xdr:rowOff>0</xdr:rowOff>
    </xdr:from>
    <xdr:to>
      <xdr:col>2</xdr:col>
      <xdr:colOff>219075</xdr:colOff>
      <xdr:row>1</xdr:row>
      <xdr:rowOff>0</xdr:rowOff>
    </xdr:to>
    <xdr:pic>
      <xdr:nvPicPr>
        <xdr:cNvPr id="12381" name="Picture 1117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0020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10</xdr:col>
      <xdr:colOff>371475</xdr:colOff>
      <xdr:row>0</xdr:row>
      <xdr:rowOff>0</xdr:rowOff>
    </xdr:to>
    <xdr:pic>
      <xdr:nvPicPr>
        <xdr:cNvPr id="16385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14575" y="0"/>
          <a:ext cx="5391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16386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14575" y="0"/>
          <a:ext cx="2324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180975</xdr:colOff>
      <xdr:row>0</xdr:row>
      <xdr:rowOff>0</xdr:rowOff>
    </xdr:from>
    <xdr:to>
      <xdr:col>8</xdr:col>
      <xdr:colOff>542925</xdr:colOff>
      <xdr:row>0</xdr:row>
      <xdr:rowOff>276225</xdr:rowOff>
    </xdr:to>
    <xdr:pic>
      <xdr:nvPicPr>
        <xdr:cNvPr id="16388" name="Picture 4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86450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971550</xdr:colOff>
      <xdr:row>0</xdr:row>
      <xdr:rowOff>0</xdr:rowOff>
    </xdr:from>
    <xdr:to>
      <xdr:col>2</xdr:col>
      <xdr:colOff>361950</xdr:colOff>
      <xdr:row>1</xdr:row>
      <xdr:rowOff>0</xdr:rowOff>
    </xdr:to>
    <xdr:pic>
      <xdr:nvPicPr>
        <xdr:cNvPr id="1638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7640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10</xdr:col>
      <xdr:colOff>371475</xdr:colOff>
      <xdr:row>0</xdr:row>
      <xdr:rowOff>0</xdr:rowOff>
    </xdr:to>
    <xdr:pic>
      <xdr:nvPicPr>
        <xdr:cNvPr id="18433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43125" y="0"/>
          <a:ext cx="529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18434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43125" y="0"/>
          <a:ext cx="2324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285750</xdr:colOff>
      <xdr:row>0</xdr:row>
      <xdr:rowOff>0</xdr:rowOff>
    </xdr:from>
    <xdr:to>
      <xdr:col>8</xdr:col>
      <xdr:colOff>647700</xdr:colOff>
      <xdr:row>0</xdr:row>
      <xdr:rowOff>276225</xdr:rowOff>
    </xdr:to>
    <xdr:pic>
      <xdr:nvPicPr>
        <xdr:cNvPr id="18436" name="Picture 4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62625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971550</xdr:colOff>
      <xdr:row>0</xdr:row>
      <xdr:rowOff>0</xdr:rowOff>
    </xdr:from>
    <xdr:to>
      <xdr:col>2</xdr:col>
      <xdr:colOff>361950</xdr:colOff>
      <xdr:row>1</xdr:row>
      <xdr:rowOff>0</xdr:rowOff>
    </xdr:to>
    <xdr:pic>
      <xdr:nvPicPr>
        <xdr:cNvPr id="1843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0495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923925</xdr:colOff>
      <xdr:row>0</xdr:row>
      <xdr:rowOff>0</xdr:rowOff>
    </xdr:from>
    <xdr:to>
      <xdr:col>7</xdr:col>
      <xdr:colOff>0</xdr:colOff>
      <xdr:row>0</xdr:row>
      <xdr:rowOff>0</xdr:rowOff>
    </xdr:to>
    <xdr:pic>
      <xdr:nvPicPr>
        <xdr:cNvPr id="21505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52700" y="0"/>
          <a:ext cx="2019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923925</xdr:colOff>
      <xdr:row>0</xdr:row>
      <xdr:rowOff>0</xdr:rowOff>
    </xdr:from>
    <xdr:to>
      <xdr:col>7</xdr:col>
      <xdr:colOff>0</xdr:colOff>
      <xdr:row>0</xdr:row>
      <xdr:rowOff>0</xdr:rowOff>
    </xdr:to>
    <xdr:pic>
      <xdr:nvPicPr>
        <xdr:cNvPr id="21506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52700" y="0"/>
          <a:ext cx="2019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561975</xdr:colOff>
      <xdr:row>0</xdr:row>
      <xdr:rowOff>0</xdr:rowOff>
    </xdr:from>
    <xdr:to>
      <xdr:col>7</xdr:col>
      <xdr:colOff>352425</xdr:colOff>
      <xdr:row>0</xdr:row>
      <xdr:rowOff>276225</xdr:rowOff>
    </xdr:to>
    <xdr:pic>
      <xdr:nvPicPr>
        <xdr:cNvPr id="21510" name="Picture 6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95800" y="0"/>
          <a:ext cx="4286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0</xdr:row>
      <xdr:rowOff>0</xdr:rowOff>
    </xdr:from>
    <xdr:to>
      <xdr:col>1</xdr:col>
      <xdr:colOff>742950</xdr:colOff>
      <xdr:row>1</xdr:row>
      <xdr:rowOff>0</xdr:rowOff>
    </xdr:to>
    <xdr:pic>
      <xdr:nvPicPr>
        <xdr:cNvPr id="2151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385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0</xdr:row>
      <xdr:rowOff>0</xdr:rowOff>
    </xdr:from>
    <xdr:to>
      <xdr:col>8</xdr:col>
      <xdr:colOff>466725</xdr:colOff>
      <xdr:row>0</xdr:row>
      <xdr:rowOff>276225</xdr:rowOff>
    </xdr:to>
    <xdr:pic>
      <xdr:nvPicPr>
        <xdr:cNvPr id="23553" name="Picture 1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95975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971550</xdr:colOff>
      <xdr:row>0</xdr:row>
      <xdr:rowOff>0</xdr:rowOff>
    </xdr:from>
    <xdr:to>
      <xdr:col>2</xdr:col>
      <xdr:colOff>361950</xdr:colOff>
      <xdr:row>1</xdr:row>
      <xdr:rowOff>0</xdr:rowOff>
    </xdr:to>
    <xdr:pic>
      <xdr:nvPicPr>
        <xdr:cNvPr id="235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14475" y="0"/>
          <a:ext cx="3619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2"/>
  <sheetViews>
    <sheetView tabSelected="1" workbookViewId="0">
      <selection sqref="A1:K1"/>
    </sheetView>
  </sheetViews>
  <sheetFormatPr defaultRowHeight="12.75"/>
  <cols>
    <col min="1" max="1" width="24.140625" bestFit="1" customWidth="1"/>
    <col min="2" max="2" width="17.7109375" bestFit="1" customWidth="1"/>
    <col min="3" max="3" width="12.5703125" bestFit="1" customWidth="1"/>
    <col min="4" max="4" width="9.5703125" customWidth="1"/>
    <col min="5" max="5" width="11.140625" bestFit="1" customWidth="1"/>
    <col min="6" max="6" width="8.7109375" bestFit="1" customWidth="1"/>
    <col min="7" max="7" width="11.5703125" bestFit="1" customWidth="1"/>
    <col min="8" max="8" width="10" bestFit="1" customWidth="1"/>
    <col min="9" max="9" width="11.7109375" bestFit="1" customWidth="1"/>
    <col min="10" max="10" width="11.28515625" bestFit="1" customWidth="1"/>
    <col min="11" max="11" width="13.5703125" bestFit="1" customWidth="1"/>
    <col min="12" max="12" width="17.140625" customWidth="1"/>
    <col min="13" max="13" width="16.28515625" hidden="1" customWidth="1"/>
    <col min="14" max="14" width="6.5703125" bestFit="1" customWidth="1"/>
    <col min="15" max="15" width="13.28515625" style="92" customWidth="1"/>
    <col min="16" max="16" width="10.7109375" style="92" customWidth="1"/>
    <col min="17" max="19" width="9.140625" style="92"/>
  </cols>
  <sheetData>
    <row r="1" spans="1:18" ht="23.25">
      <c r="A1" s="183" t="s">
        <v>115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91"/>
      <c r="M1" s="91"/>
      <c r="N1" s="91"/>
    </row>
    <row r="2" spans="1:18" ht="16.5">
      <c r="A2" s="185" t="s">
        <v>110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92"/>
      <c r="M2" s="92"/>
      <c r="N2" s="92"/>
    </row>
    <row r="3" spans="1:18" ht="15">
      <c r="A3" s="99"/>
      <c r="B3" s="180" t="s">
        <v>111</v>
      </c>
      <c r="C3" s="180"/>
      <c r="D3" s="180"/>
      <c r="E3" s="180"/>
      <c r="F3" s="180"/>
      <c r="G3" s="180"/>
      <c r="H3" s="180"/>
      <c r="I3" s="180"/>
      <c r="J3" s="180"/>
      <c r="K3" s="180"/>
      <c r="L3" s="92"/>
      <c r="M3" s="92"/>
      <c r="N3" s="92"/>
    </row>
    <row r="4" spans="1:18" ht="15">
      <c r="A4" s="99"/>
      <c r="B4" s="180" t="s">
        <v>112</v>
      </c>
      <c r="C4" s="180"/>
      <c r="D4" s="180"/>
      <c r="E4" s="180"/>
      <c r="F4" s="180"/>
      <c r="G4" s="180"/>
      <c r="H4" s="180"/>
      <c r="I4" s="180"/>
      <c r="J4" s="180"/>
      <c r="K4" s="180"/>
      <c r="L4" s="92"/>
      <c r="M4" s="92"/>
      <c r="N4" s="92"/>
    </row>
    <row r="5" spans="1:18" ht="15">
      <c r="A5" s="99"/>
      <c r="B5" s="180" t="s">
        <v>113</v>
      </c>
      <c r="C5" s="180"/>
      <c r="D5" s="180"/>
      <c r="E5" s="180"/>
      <c r="F5" s="180"/>
      <c r="G5" s="180"/>
      <c r="H5" s="180"/>
      <c r="I5" s="180"/>
      <c r="J5" s="180"/>
      <c r="K5" s="180"/>
      <c r="L5" s="92"/>
      <c r="M5" s="92"/>
      <c r="N5" s="92"/>
    </row>
    <row r="6" spans="1:18" ht="18.75" thickBot="1">
      <c r="A6" s="181" t="s">
        <v>114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2"/>
      <c r="M6" s="2"/>
      <c r="N6" s="2"/>
    </row>
    <row r="8" spans="1:18" ht="13.5" thickBot="1"/>
    <row r="9" spans="1:18" ht="16.5" customHeight="1" thickBot="1">
      <c r="A9" s="193" t="s">
        <v>187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87" t="s">
        <v>170</v>
      </c>
      <c r="M9" s="188"/>
      <c r="N9" s="189"/>
    </row>
    <row r="10" spans="1:18" ht="16.5" customHeight="1" thickBot="1">
      <c r="A10" s="197" t="s">
        <v>30</v>
      </c>
      <c r="B10" s="198"/>
      <c r="C10" s="198"/>
      <c r="D10" s="198"/>
      <c r="E10" s="198"/>
      <c r="F10" s="198"/>
      <c r="G10" s="198"/>
      <c r="H10" s="198"/>
      <c r="I10" s="199"/>
      <c r="J10" s="29"/>
      <c r="K10" s="172"/>
      <c r="L10" s="190"/>
      <c r="M10" s="191"/>
      <c r="N10" s="192"/>
    </row>
    <row r="11" spans="1:18" ht="17.25" thickBot="1">
      <c r="A11" s="204" t="s">
        <v>15</v>
      </c>
      <c r="B11" s="205"/>
      <c r="C11" s="39" t="s">
        <v>8</v>
      </c>
      <c r="D11" s="40" t="s">
        <v>0</v>
      </c>
      <c r="E11" s="40" t="s">
        <v>76</v>
      </c>
      <c r="F11" s="40" t="s">
        <v>16</v>
      </c>
      <c r="G11" s="40" t="s">
        <v>146</v>
      </c>
      <c r="H11" s="40" t="s">
        <v>18</v>
      </c>
      <c r="I11" s="40" t="s">
        <v>17</v>
      </c>
      <c r="J11" s="39" t="s">
        <v>1</v>
      </c>
      <c r="K11" s="171" t="s">
        <v>75</v>
      </c>
      <c r="L11" s="75" t="s">
        <v>171</v>
      </c>
      <c r="M11" s="76"/>
      <c r="N11" s="176">
        <v>300</v>
      </c>
      <c r="P11" s="156"/>
      <c r="Q11" s="169"/>
    </row>
    <row r="12" spans="1:18" ht="17.25" thickBot="1">
      <c r="A12" s="45" t="s">
        <v>19</v>
      </c>
      <c r="B12" s="46" t="s">
        <v>135</v>
      </c>
      <c r="C12" s="47">
        <v>11</v>
      </c>
      <c r="D12" s="129">
        <v>89349</v>
      </c>
      <c r="E12" s="48">
        <v>0</v>
      </c>
      <c r="F12" s="48">
        <v>1000</v>
      </c>
      <c r="G12" s="48">
        <f>(D12-E12-F12)*12.36%</f>
        <v>10919.936399999999</v>
      </c>
      <c r="H12" s="48">
        <v>1888.3</v>
      </c>
      <c r="I12" s="48">
        <f>(D12-E12-F12+G12+H12)*0.5%</f>
        <v>505.78618200000005</v>
      </c>
      <c r="J12" s="49">
        <f>D12-E12-F12+G12+H12+I12</f>
        <v>101663.02258200001</v>
      </c>
      <c r="K12" s="49">
        <f>J12-G12</f>
        <v>90743.086181999999</v>
      </c>
      <c r="L12" s="77" t="s">
        <v>172</v>
      </c>
      <c r="M12" s="78"/>
      <c r="N12" s="177">
        <v>400</v>
      </c>
      <c r="O12" s="156"/>
      <c r="P12" s="156"/>
      <c r="Q12" s="169"/>
      <c r="R12" s="12"/>
    </row>
    <row r="13" spans="1:18" ht="17.25" thickBot="1">
      <c r="A13" s="13" t="s">
        <v>19</v>
      </c>
      <c r="B13" s="4" t="s">
        <v>131</v>
      </c>
      <c r="C13" s="27" t="s">
        <v>134</v>
      </c>
      <c r="D13" s="113">
        <v>88553</v>
      </c>
      <c r="E13" s="5">
        <v>0</v>
      </c>
      <c r="F13" s="48">
        <v>1000</v>
      </c>
      <c r="G13" s="36">
        <f t="shared" ref="G13:G29" si="0">(D13-E13-F13)*12.36%</f>
        <v>10821.550799999999</v>
      </c>
      <c r="H13" s="48">
        <v>1888.3</v>
      </c>
      <c r="I13" s="5">
        <f>(D13-E13-F13+G13+H13)*0.5%</f>
        <v>501.31425400000001</v>
      </c>
      <c r="J13" s="6">
        <f>D13-E13-F13+G13+H13+I13</f>
        <v>100764.165054</v>
      </c>
      <c r="K13" s="6">
        <f>J13-G13</f>
        <v>89942.614254</v>
      </c>
      <c r="L13" s="77" t="s">
        <v>173</v>
      </c>
      <c r="M13" s="78"/>
      <c r="N13" s="177">
        <v>500</v>
      </c>
      <c r="O13" s="156"/>
      <c r="P13" s="156"/>
      <c r="Q13" s="169"/>
    </row>
    <row r="14" spans="1:18" ht="17.25" thickBot="1">
      <c r="A14" s="13" t="s">
        <v>19</v>
      </c>
      <c r="B14" s="4" t="s">
        <v>23</v>
      </c>
      <c r="C14" s="27">
        <v>6</v>
      </c>
      <c r="D14" s="113">
        <v>88904</v>
      </c>
      <c r="E14" s="5">
        <v>0</v>
      </c>
      <c r="F14" s="48">
        <v>1000</v>
      </c>
      <c r="G14" s="36">
        <f t="shared" si="0"/>
        <v>10864.934399999998</v>
      </c>
      <c r="H14" s="48">
        <v>1888.3</v>
      </c>
      <c r="I14" s="5">
        <f>(D14-E14-F14+G14+H14)*0.5%</f>
        <v>503.28617200000002</v>
      </c>
      <c r="J14" s="6">
        <f>D14-E14-F14+G14+H14+I14</f>
        <v>101160.52057199999</v>
      </c>
      <c r="K14" s="6">
        <f>J14-G14</f>
        <v>90295.586171999996</v>
      </c>
      <c r="L14" s="77" t="s">
        <v>174</v>
      </c>
      <c r="M14" s="78"/>
      <c r="N14" s="177">
        <v>600</v>
      </c>
      <c r="O14" s="156"/>
      <c r="P14" s="156"/>
      <c r="Q14" s="169"/>
    </row>
    <row r="15" spans="1:18" ht="17.25" thickBot="1">
      <c r="A15" s="13" t="s">
        <v>19</v>
      </c>
      <c r="B15" s="4" t="s">
        <v>24</v>
      </c>
      <c r="C15" s="27">
        <v>3</v>
      </c>
      <c r="D15" s="113">
        <v>89801</v>
      </c>
      <c r="E15" s="5">
        <v>0</v>
      </c>
      <c r="F15" s="48">
        <v>1000</v>
      </c>
      <c r="G15" s="36">
        <f t="shared" si="0"/>
        <v>10975.803599999999</v>
      </c>
      <c r="H15" s="48">
        <v>1888.3</v>
      </c>
      <c r="I15" s="5">
        <f>(D15-E15-F15+G15+H15)*0.5%</f>
        <v>508.32551800000005</v>
      </c>
      <c r="J15" s="6">
        <f>D15-E15-F15+G15+H15+I15</f>
        <v>102173.429118</v>
      </c>
      <c r="K15" s="6">
        <f>J15-G15</f>
        <v>91197.625518000001</v>
      </c>
      <c r="L15" s="77" t="s">
        <v>175</v>
      </c>
      <c r="M15" s="78"/>
      <c r="N15" s="177">
        <v>700</v>
      </c>
      <c r="O15" s="156"/>
      <c r="P15" s="156"/>
      <c r="Q15" s="169"/>
    </row>
    <row r="16" spans="1:18" ht="17.25" thickBot="1">
      <c r="A16" s="13" t="s">
        <v>7</v>
      </c>
      <c r="B16" s="4" t="s">
        <v>20</v>
      </c>
      <c r="C16" s="27">
        <v>3</v>
      </c>
      <c r="D16" s="113">
        <v>94275</v>
      </c>
      <c r="E16" s="113">
        <v>4000</v>
      </c>
      <c r="F16" s="48">
        <v>1000</v>
      </c>
      <c r="G16" s="36">
        <f t="shared" si="0"/>
        <v>11034.39</v>
      </c>
      <c r="H16" s="48">
        <v>1888.3</v>
      </c>
      <c r="I16" s="5">
        <f t="shared" ref="I16:I27" si="1">(D16-E16-F16+G16+H16)*0.5%</f>
        <v>510.98845</v>
      </c>
      <c r="J16" s="6">
        <f t="shared" ref="J16:J27" si="2">D16-E16-F16+G16+H16+I16</f>
        <v>102708.67845000001</v>
      </c>
      <c r="K16" s="6">
        <f t="shared" ref="K16:K27" si="3">J16-G16</f>
        <v>91674.288450000007</v>
      </c>
      <c r="L16" s="77" t="s">
        <v>176</v>
      </c>
      <c r="M16" s="78"/>
      <c r="N16" s="177">
        <v>800</v>
      </c>
      <c r="O16" s="156"/>
      <c r="P16" s="156"/>
      <c r="Q16" s="169"/>
    </row>
    <row r="17" spans="1:17" ht="17.25" thickBot="1">
      <c r="A17" s="13" t="s">
        <v>21</v>
      </c>
      <c r="B17" s="4" t="s">
        <v>22</v>
      </c>
      <c r="C17" s="27">
        <v>11</v>
      </c>
      <c r="D17" s="113">
        <v>90243</v>
      </c>
      <c r="E17" s="5">
        <v>0</v>
      </c>
      <c r="F17" s="48">
        <v>1000</v>
      </c>
      <c r="G17" s="36">
        <f t="shared" si="0"/>
        <v>11030.434799999999</v>
      </c>
      <c r="H17" s="48">
        <v>1888.3</v>
      </c>
      <c r="I17" s="5">
        <f t="shared" si="1"/>
        <v>510.80867400000005</v>
      </c>
      <c r="J17" s="6">
        <f t="shared" si="2"/>
        <v>102672.54347400001</v>
      </c>
      <c r="K17" s="6">
        <f t="shared" si="3"/>
        <v>91642.108674000003</v>
      </c>
      <c r="L17" s="77" t="s">
        <v>177</v>
      </c>
      <c r="M17" s="78"/>
      <c r="N17" s="177">
        <v>900</v>
      </c>
      <c r="O17" s="156"/>
      <c r="P17" s="156"/>
      <c r="Q17" s="169"/>
    </row>
    <row r="18" spans="1:17" ht="13.5" thickBot="1">
      <c r="A18" s="13" t="s">
        <v>93</v>
      </c>
      <c r="B18" s="4" t="s">
        <v>90</v>
      </c>
      <c r="C18" s="27">
        <v>12</v>
      </c>
      <c r="D18" s="113">
        <v>92930</v>
      </c>
      <c r="E18" s="5">
        <v>0</v>
      </c>
      <c r="F18" s="48">
        <v>1000</v>
      </c>
      <c r="G18" s="36">
        <f t="shared" si="0"/>
        <v>11362.547999999999</v>
      </c>
      <c r="H18" s="48">
        <v>1888.3</v>
      </c>
      <c r="I18" s="5">
        <f t="shared" si="1"/>
        <v>525.90423999999996</v>
      </c>
      <c r="J18" s="6">
        <f t="shared" si="2"/>
        <v>105706.75224</v>
      </c>
      <c r="K18" s="6">
        <f t="shared" si="3"/>
        <v>94344.204240000006</v>
      </c>
      <c r="O18" s="156"/>
      <c r="P18" s="156"/>
      <c r="Q18" s="169"/>
    </row>
    <row r="19" spans="1:17" ht="17.25" thickBot="1">
      <c r="A19" s="13" t="s">
        <v>128</v>
      </c>
      <c r="B19" s="4" t="s">
        <v>127</v>
      </c>
      <c r="C19" s="27">
        <v>1.9</v>
      </c>
      <c r="D19" s="113">
        <v>93428</v>
      </c>
      <c r="E19" s="5">
        <v>0</v>
      </c>
      <c r="F19" s="48">
        <v>1000</v>
      </c>
      <c r="G19" s="36">
        <f t="shared" si="0"/>
        <v>11424.100799999998</v>
      </c>
      <c r="H19" s="48">
        <v>1888.3</v>
      </c>
      <c r="I19" s="5">
        <f t="shared" si="1"/>
        <v>528.70200399999999</v>
      </c>
      <c r="J19" s="6">
        <f t="shared" si="2"/>
        <v>106269.10280400001</v>
      </c>
      <c r="K19" s="6">
        <f t="shared" si="3"/>
        <v>94845.002004000009</v>
      </c>
      <c r="L19" s="82"/>
      <c r="M19" s="82"/>
      <c r="N19" s="83"/>
      <c r="O19" s="156"/>
      <c r="P19" s="156"/>
      <c r="Q19" s="169"/>
    </row>
    <row r="20" spans="1:17" ht="17.25" thickBot="1">
      <c r="A20" s="13" t="s">
        <v>93</v>
      </c>
      <c r="B20" s="4" t="s">
        <v>129</v>
      </c>
      <c r="C20" s="27"/>
      <c r="D20" s="113">
        <v>89746</v>
      </c>
      <c r="E20" s="5">
        <v>0</v>
      </c>
      <c r="F20" s="48">
        <v>1000</v>
      </c>
      <c r="G20" s="36">
        <f t="shared" si="0"/>
        <v>10969.005599999999</v>
      </c>
      <c r="H20" s="48">
        <v>1888.3</v>
      </c>
      <c r="I20" s="5">
        <f>(D20-E20-F20+G20+H20)*0.5%</f>
        <v>508.01652800000005</v>
      </c>
      <c r="J20" s="6">
        <f>D20-E20-F20+G20+H20+I20</f>
        <v>102111.322128</v>
      </c>
      <c r="K20" s="6">
        <f>J20-G20</f>
        <v>91142.316527999996</v>
      </c>
      <c r="L20" s="82"/>
      <c r="M20" s="82"/>
      <c r="N20" s="83"/>
      <c r="O20" s="156"/>
      <c r="P20" s="156"/>
      <c r="Q20" s="169"/>
    </row>
    <row r="21" spans="1:17" ht="17.25" thickBot="1">
      <c r="A21" s="13" t="s">
        <v>138</v>
      </c>
      <c r="B21" s="4" t="s">
        <v>137</v>
      </c>
      <c r="C21" s="27">
        <v>12</v>
      </c>
      <c r="D21" s="113">
        <v>91007</v>
      </c>
      <c r="E21" s="5">
        <v>0</v>
      </c>
      <c r="F21" s="48">
        <v>1000</v>
      </c>
      <c r="G21" s="36">
        <f t="shared" si="0"/>
        <v>11124.865199999998</v>
      </c>
      <c r="H21" s="48">
        <v>1888.3</v>
      </c>
      <c r="I21" s="5">
        <f>(D21-E21-F21+G21+H21)*0.5%</f>
        <v>515.10082599999998</v>
      </c>
      <c r="J21" s="6">
        <f>D21-E21-F21+G21+H21+I21</f>
        <v>103535.266026</v>
      </c>
      <c r="K21" s="6">
        <f>J21-G21</f>
        <v>92410.400825999997</v>
      </c>
      <c r="L21" s="82"/>
      <c r="M21" s="82"/>
      <c r="N21" s="83"/>
      <c r="O21" s="156"/>
      <c r="P21" s="156"/>
      <c r="Q21" s="169"/>
    </row>
    <row r="22" spans="1:17" ht="17.25" thickBot="1">
      <c r="A22" s="13" t="s">
        <v>138</v>
      </c>
      <c r="B22" s="4" t="s">
        <v>139</v>
      </c>
      <c r="C22" s="27">
        <v>12</v>
      </c>
      <c r="D22" s="113">
        <v>91385</v>
      </c>
      <c r="E22" s="5">
        <v>0</v>
      </c>
      <c r="F22" s="48">
        <v>1000</v>
      </c>
      <c r="G22" s="36">
        <f t="shared" si="0"/>
        <v>11171.585999999999</v>
      </c>
      <c r="H22" s="48">
        <v>1888.3</v>
      </c>
      <c r="I22" s="5">
        <f>(D22-E22-F22+G22+H22)*0.5%</f>
        <v>517.22442999999998</v>
      </c>
      <c r="J22" s="6">
        <f>D22-E22-F22+G22+H22+I22</f>
        <v>103962.11043</v>
      </c>
      <c r="K22" s="6">
        <f>J22-G22</f>
        <v>92790.524430000005</v>
      </c>
      <c r="L22" s="82"/>
      <c r="M22" s="82"/>
      <c r="N22" s="83"/>
      <c r="O22" s="156"/>
      <c r="P22" s="156"/>
      <c r="Q22" s="169"/>
    </row>
    <row r="23" spans="1:17" ht="17.25" thickBot="1">
      <c r="A23" s="13" t="s">
        <v>138</v>
      </c>
      <c r="B23" s="4" t="s">
        <v>159</v>
      </c>
      <c r="C23" s="27">
        <v>10</v>
      </c>
      <c r="D23" s="113">
        <v>92632</v>
      </c>
      <c r="E23" s="5">
        <v>0</v>
      </c>
      <c r="F23" s="48">
        <v>1000</v>
      </c>
      <c r="G23" s="36">
        <f>(D23-E23-F23)*12.36%</f>
        <v>11325.715199999999</v>
      </c>
      <c r="H23" s="48">
        <v>1888.3</v>
      </c>
      <c r="I23" s="5">
        <f>(D23-E23-F23+G23+H23)*0.5%</f>
        <v>524.23007600000005</v>
      </c>
      <c r="J23" s="6">
        <f>D23-E23-F23+G23+H23+I23</f>
        <v>105370.24527600002</v>
      </c>
      <c r="K23" s="6">
        <f>J23-G23</f>
        <v>94044.530076000025</v>
      </c>
      <c r="L23" s="82"/>
      <c r="M23" s="82"/>
      <c r="N23" s="83"/>
      <c r="O23" s="156"/>
      <c r="P23" s="156"/>
      <c r="Q23" s="169"/>
    </row>
    <row r="24" spans="1:17" ht="17.25" thickBot="1">
      <c r="A24" s="88" t="s">
        <v>109</v>
      </c>
      <c r="B24" s="4" t="s">
        <v>107</v>
      </c>
      <c r="C24" s="27">
        <v>3</v>
      </c>
      <c r="D24" s="113">
        <v>90841</v>
      </c>
      <c r="E24" s="5">
        <v>0</v>
      </c>
      <c r="F24" s="48">
        <v>1000</v>
      </c>
      <c r="G24" s="36">
        <f t="shared" si="0"/>
        <v>11104.347599999999</v>
      </c>
      <c r="H24" s="48">
        <v>1888.3</v>
      </c>
      <c r="I24" s="5">
        <f t="shared" si="1"/>
        <v>514.16823799999997</v>
      </c>
      <c r="J24" s="6">
        <f t="shared" si="2"/>
        <v>103347.81583799999</v>
      </c>
      <c r="K24" s="6">
        <f t="shared" si="3"/>
        <v>92243.468238000001</v>
      </c>
      <c r="L24" s="82"/>
      <c r="M24" s="82"/>
      <c r="N24" s="83"/>
      <c r="O24" s="156"/>
      <c r="P24" s="156"/>
      <c r="Q24" s="169"/>
    </row>
    <row r="25" spans="1:17" ht="17.25" thickBot="1">
      <c r="A25" s="88" t="s">
        <v>109</v>
      </c>
      <c r="B25" s="4" t="s">
        <v>118</v>
      </c>
      <c r="C25" s="27">
        <v>8</v>
      </c>
      <c r="D25" s="113">
        <v>93875</v>
      </c>
      <c r="E25" s="5">
        <v>0</v>
      </c>
      <c r="F25" s="48">
        <v>1000</v>
      </c>
      <c r="G25" s="36">
        <f t="shared" si="0"/>
        <v>11479.349999999999</v>
      </c>
      <c r="H25" s="48">
        <v>1888.3</v>
      </c>
      <c r="I25" s="5">
        <f t="shared" si="1"/>
        <v>531.21325000000002</v>
      </c>
      <c r="J25" s="6">
        <f t="shared" si="2"/>
        <v>106773.86325000001</v>
      </c>
      <c r="K25" s="6">
        <f t="shared" si="3"/>
        <v>95294.513250000018</v>
      </c>
      <c r="L25" s="82"/>
      <c r="M25" s="82"/>
      <c r="N25" s="83"/>
      <c r="O25" s="156"/>
      <c r="P25" s="156"/>
      <c r="Q25" s="169"/>
    </row>
    <row r="26" spans="1:17" ht="17.25" thickBot="1">
      <c r="A26" s="88" t="s">
        <v>109</v>
      </c>
      <c r="B26" s="4" t="s">
        <v>136</v>
      </c>
      <c r="C26" s="27"/>
      <c r="D26" s="113">
        <v>89597</v>
      </c>
      <c r="E26" s="5">
        <v>0</v>
      </c>
      <c r="F26" s="48">
        <v>1000</v>
      </c>
      <c r="G26" s="36">
        <f t="shared" si="0"/>
        <v>10950.589199999999</v>
      </c>
      <c r="H26" s="48">
        <v>1888.3</v>
      </c>
      <c r="I26" s="5">
        <f>(D26-E26-F26+G26+H26)*0.5%</f>
        <v>507.17944600000004</v>
      </c>
      <c r="J26" s="6">
        <f>D26-E26-F26+G26+H26+I26</f>
        <v>101943.068646</v>
      </c>
      <c r="K26" s="6">
        <f>J26-G26</f>
        <v>90992.479445999998</v>
      </c>
      <c r="L26" s="82"/>
      <c r="M26" s="82"/>
      <c r="N26" s="83"/>
      <c r="O26" s="156"/>
      <c r="P26" s="156"/>
      <c r="Q26" s="169"/>
    </row>
    <row r="27" spans="1:17" ht="17.25" thickBot="1">
      <c r="A27" s="88" t="s">
        <v>130</v>
      </c>
      <c r="B27" s="4" t="s">
        <v>132</v>
      </c>
      <c r="C27" s="27" t="s">
        <v>133</v>
      </c>
      <c r="D27" s="113">
        <v>91096</v>
      </c>
      <c r="E27" s="5">
        <v>0</v>
      </c>
      <c r="F27" s="48">
        <v>1000</v>
      </c>
      <c r="G27" s="36">
        <f t="shared" si="0"/>
        <v>11135.865599999999</v>
      </c>
      <c r="H27" s="48">
        <v>1888.3</v>
      </c>
      <c r="I27" s="5">
        <f t="shared" si="1"/>
        <v>515.60082800000009</v>
      </c>
      <c r="J27" s="6">
        <f t="shared" si="2"/>
        <v>103635.766428</v>
      </c>
      <c r="K27" s="6">
        <f t="shared" si="3"/>
        <v>92499.900827999998</v>
      </c>
      <c r="L27" s="82"/>
      <c r="M27" s="82"/>
      <c r="N27" s="83"/>
      <c r="O27" s="156"/>
      <c r="P27" s="156"/>
      <c r="Q27" s="169"/>
    </row>
    <row r="28" spans="1:17" ht="13.5" thickBot="1">
      <c r="A28" s="13" t="s">
        <v>2</v>
      </c>
      <c r="B28" s="4" t="s">
        <v>94</v>
      </c>
      <c r="C28" s="27" t="s">
        <v>31</v>
      </c>
      <c r="D28" s="113">
        <v>85071</v>
      </c>
      <c r="E28" s="5">
        <v>0</v>
      </c>
      <c r="F28" s="5">
        <v>0</v>
      </c>
      <c r="G28" s="36">
        <f t="shared" si="0"/>
        <v>10514.775599999999</v>
      </c>
      <c r="H28" s="48">
        <v>1888.3</v>
      </c>
      <c r="I28" s="5">
        <f>(D28-E28-F28+G28+H28)*0.5%</f>
        <v>487.37037800000002</v>
      </c>
      <c r="J28" s="6">
        <f>D28-E28-F28+G28+H28+I28</f>
        <v>97961.445978000003</v>
      </c>
      <c r="K28" s="6">
        <f>J28-G28</f>
        <v>87446.67037800001</v>
      </c>
      <c r="O28" s="156"/>
      <c r="P28" s="156"/>
      <c r="Q28" s="169"/>
    </row>
    <row r="29" spans="1:17" ht="13.5" thickBot="1">
      <c r="A29" s="20" t="s">
        <v>2</v>
      </c>
      <c r="B29" s="21" t="s">
        <v>95</v>
      </c>
      <c r="C29" s="28" t="s">
        <v>31</v>
      </c>
      <c r="D29" s="116">
        <v>84573</v>
      </c>
      <c r="E29" s="22">
        <v>0</v>
      </c>
      <c r="F29" s="22">
        <v>0</v>
      </c>
      <c r="G29" s="54">
        <f t="shared" si="0"/>
        <v>10453.2228</v>
      </c>
      <c r="H29" s="48">
        <v>1888.3</v>
      </c>
      <c r="I29" s="22">
        <f>(D29-E29-F29+G29+H29)*0.5%</f>
        <v>484.57261400000004</v>
      </c>
      <c r="J29" s="32">
        <f>D29-E29-F29+G29+H29+I29</f>
        <v>97399.09541400001</v>
      </c>
      <c r="K29" s="32">
        <f>J29-G29</f>
        <v>86945.872614000007</v>
      </c>
      <c r="O29" s="156"/>
      <c r="P29" s="156"/>
      <c r="Q29" s="12"/>
    </row>
    <row r="30" spans="1:17">
      <c r="B30" s="3"/>
      <c r="D30" s="7"/>
      <c r="E30" s="7"/>
      <c r="F30" s="7"/>
      <c r="G30" s="7"/>
      <c r="H30" s="7"/>
      <c r="I30" s="7"/>
      <c r="J30" s="8"/>
    </row>
    <row r="31" spans="1:17" ht="16.5" thickBot="1">
      <c r="A31" s="206" t="s">
        <v>25</v>
      </c>
      <c r="B31" s="206"/>
      <c r="C31" s="206"/>
      <c r="D31" s="206"/>
      <c r="E31" s="206"/>
      <c r="F31" s="206"/>
      <c r="G31" s="206"/>
      <c r="H31" s="206"/>
      <c r="I31" s="206"/>
      <c r="J31" s="206"/>
      <c r="K31" s="68"/>
    </row>
    <row r="32" spans="1:17" ht="13.5" customHeight="1" thickBot="1">
      <c r="A32" s="195" t="s">
        <v>15</v>
      </c>
      <c r="B32" s="196"/>
      <c r="C32" s="127" t="s">
        <v>8</v>
      </c>
      <c r="D32" s="40" t="s">
        <v>0</v>
      </c>
      <c r="E32" s="40" t="s">
        <v>76</v>
      </c>
      <c r="F32" s="40" t="s">
        <v>16</v>
      </c>
      <c r="G32" s="40" t="s">
        <v>146</v>
      </c>
      <c r="H32" s="40" t="s">
        <v>18</v>
      </c>
      <c r="I32" s="40" t="s">
        <v>17</v>
      </c>
      <c r="J32" s="39" t="s">
        <v>1</v>
      </c>
      <c r="K32" s="41" t="s">
        <v>75</v>
      </c>
      <c r="L32" s="188" t="s">
        <v>178</v>
      </c>
      <c r="M32" s="188"/>
      <c r="N32" s="189"/>
    </row>
    <row r="33" spans="1:18" ht="13.5" customHeight="1" thickBot="1">
      <c r="A33" s="45" t="s">
        <v>7</v>
      </c>
      <c r="B33" s="46" t="s">
        <v>26</v>
      </c>
      <c r="C33" s="47">
        <v>0.9</v>
      </c>
      <c r="D33" s="129">
        <v>89032</v>
      </c>
      <c r="E33" s="48">
        <v>4000</v>
      </c>
      <c r="F33" s="48">
        <v>1000</v>
      </c>
      <c r="G33" s="48">
        <f t="shared" ref="G33:G42" si="4">(D33-E33-F33)*12.36%</f>
        <v>10386.355199999998</v>
      </c>
      <c r="H33" s="48">
        <v>1888.3</v>
      </c>
      <c r="I33" s="48">
        <f>(D33-E33-F33+G33+H33)*0.5%</f>
        <v>481.533276</v>
      </c>
      <c r="J33" s="49">
        <f>D33-E33-F33+G33+H33+I33</f>
        <v>96788.188475999996</v>
      </c>
      <c r="K33" s="50">
        <f>J33-G33</f>
        <v>86401.83327599999</v>
      </c>
      <c r="L33" s="191"/>
      <c r="M33" s="191"/>
      <c r="N33" s="192"/>
      <c r="O33" s="156"/>
      <c r="P33" s="156"/>
      <c r="Q33" s="169"/>
      <c r="R33" s="12"/>
    </row>
    <row r="34" spans="1:18" ht="13.5" customHeight="1" thickBot="1">
      <c r="A34" s="13" t="s">
        <v>141</v>
      </c>
      <c r="B34" s="34" t="s">
        <v>140</v>
      </c>
      <c r="C34" s="35">
        <v>1</v>
      </c>
      <c r="D34" s="113">
        <v>85698</v>
      </c>
      <c r="E34" s="5">
        <v>0</v>
      </c>
      <c r="F34" s="48">
        <v>1000</v>
      </c>
      <c r="G34" s="36">
        <f t="shared" si="4"/>
        <v>10468.672799999998</v>
      </c>
      <c r="H34" s="48">
        <v>1888.3</v>
      </c>
      <c r="I34" s="5">
        <f>(D34-E34-F34+G34+H34)*0.5%</f>
        <v>485.27486400000004</v>
      </c>
      <c r="J34" s="6">
        <f>D34-E34-F34+G34+H34+I34</f>
        <v>97540.24766400001</v>
      </c>
      <c r="K34" s="15">
        <f>J34-G34</f>
        <v>87071.574864000009</v>
      </c>
      <c r="L34" s="76" t="s">
        <v>179</v>
      </c>
      <c r="M34" s="76"/>
      <c r="N34" s="176">
        <v>300</v>
      </c>
      <c r="O34" s="156"/>
      <c r="P34" s="156"/>
      <c r="Q34" s="169"/>
      <c r="R34" s="12"/>
    </row>
    <row r="35" spans="1:18" ht="13.5" customHeight="1" thickBot="1">
      <c r="A35" s="13" t="s">
        <v>144</v>
      </c>
      <c r="B35" s="34" t="s">
        <v>142</v>
      </c>
      <c r="C35" s="35">
        <v>1.2</v>
      </c>
      <c r="D35" s="113">
        <v>85548</v>
      </c>
      <c r="E35" s="113">
        <v>0</v>
      </c>
      <c r="F35" s="48">
        <v>1000</v>
      </c>
      <c r="G35" s="36">
        <f t="shared" si="4"/>
        <v>10450.132799999999</v>
      </c>
      <c r="H35" s="48">
        <v>1888.3</v>
      </c>
      <c r="I35" s="113">
        <f>(D35-E35-F35+G35+H35)*0.5%</f>
        <v>484.432164</v>
      </c>
      <c r="J35" s="132">
        <f>D35-E35-F35+G35+H35+I35</f>
        <v>97370.864963999993</v>
      </c>
      <c r="K35" s="133">
        <f>J35-G35</f>
        <v>86920.732163999986</v>
      </c>
      <c r="L35" s="78" t="s">
        <v>180</v>
      </c>
      <c r="M35" s="78"/>
      <c r="N35" s="177">
        <v>400</v>
      </c>
      <c r="O35" s="156"/>
      <c r="P35" s="156"/>
      <c r="Q35" s="169"/>
      <c r="R35" s="12"/>
    </row>
    <row r="36" spans="1:18" ht="17.25" thickBot="1">
      <c r="A36" s="14" t="s">
        <v>6</v>
      </c>
      <c r="B36" s="9" t="s">
        <v>12</v>
      </c>
      <c r="C36" s="27">
        <v>8</v>
      </c>
      <c r="D36" s="113">
        <v>86842</v>
      </c>
      <c r="E36" s="5">
        <v>0</v>
      </c>
      <c r="F36" s="48">
        <v>1000</v>
      </c>
      <c r="G36" s="36">
        <f t="shared" si="4"/>
        <v>10610.071199999998</v>
      </c>
      <c r="H36" s="48">
        <v>1888.3</v>
      </c>
      <c r="I36" s="5">
        <f t="shared" ref="I36:I56" si="5">(D36-E36-F36+G36+H36)*0.5%</f>
        <v>491.70185600000008</v>
      </c>
      <c r="J36" s="6">
        <f t="shared" ref="J36:J56" si="6">D36-E36-F36+G36+H36+I36</f>
        <v>98832.073056000008</v>
      </c>
      <c r="K36" s="15">
        <f t="shared" ref="K36:K56" si="7">J36-G36</f>
        <v>88222.001856000017</v>
      </c>
      <c r="L36" s="78" t="s">
        <v>181</v>
      </c>
      <c r="M36" s="78"/>
      <c r="N36" s="177">
        <v>500</v>
      </c>
      <c r="O36" s="156"/>
      <c r="P36" s="156"/>
      <c r="Q36" s="169"/>
      <c r="R36" s="12"/>
    </row>
    <row r="37" spans="1:18" ht="17.25" thickBot="1">
      <c r="A37" s="14" t="s">
        <v>6</v>
      </c>
      <c r="B37" s="9" t="s">
        <v>145</v>
      </c>
      <c r="C37" s="27">
        <v>8</v>
      </c>
      <c r="D37" s="113">
        <v>88334</v>
      </c>
      <c r="E37" s="5">
        <v>0</v>
      </c>
      <c r="F37" s="48">
        <v>1000</v>
      </c>
      <c r="G37" s="36">
        <f t="shared" si="4"/>
        <v>10794.482399999999</v>
      </c>
      <c r="H37" s="48">
        <v>1888.3</v>
      </c>
      <c r="I37" s="5">
        <f t="shared" si="5"/>
        <v>500.083912</v>
      </c>
      <c r="J37" s="6">
        <f t="shared" si="6"/>
        <v>100516.866312</v>
      </c>
      <c r="K37" s="15">
        <f t="shared" si="7"/>
        <v>89722.383912000005</v>
      </c>
      <c r="L37" s="78" t="s">
        <v>182</v>
      </c>
      <c r="M37" s="78"/>
      <c r="N37" s="177">
        <v>600</v>
      </c>
      <c r="O37" s="156"/>
      <c r="P37" s="156"/>
      <c r="Q37" s="169"/>
      <c r="R37" s="12"/>
    </row>
    <row r="38" spans="1:18" ht="17.25" thickBot="1">
      <c r="A38" s="14" t="s">
        <v>27</v>
      </c>
      <c r="B38" s="9" t="s">
        <v>28</v>
      </c>
      <c r="C38" s="27">
        <v>8</v>
      </c>
      <c r="D38" s="113">
        <v>84145</v>
      </c>
      <c r="E38" s="5">
        <v>0</v>
      </c>
      <c r="F38" s="48">
        <v>1000</v>
      </c>
      <c r="G38" s="36">
        <f t="shared" si="4"/>
        <v>10276.722</v>
      </c>
      <c r="H38" s="48">
        <v>1888.3</v>
      </c>
      <c r="I38" s="5">
        <f t="shared" si="5"/>
        <v>476.55011000000002</v>
      </c>
      <c r="J38" s="6">
        <f t="shared" si="6"/>
        <v>95786.572109999994</v>
      </c>
      <c r="K38" s="15">
        <f t="shared" si="7"/>
        <v>85509.850109999999</v>
      </c>
      <c r="L38" s="78" t="s">
        <v>183</v>
      </c>
      <c r="M38" s="78"/>
      <c r="N38" s="177">
        <v>700</v>
      </c>
      <c r="O38" s="156"/>
      <c r="P38" s="156"/>
      <c r="Q38" s="169"/>
      <c r="R38" s="12"/>
    </row>
    <row r="39" spans="1:18" ht="17.25" thickBot="1">
      <c r="A39" s="111" t="s">
        <v>27</v>
      </c>
      <c r="B39" s="144" t="s">
        <v>117</v>
      </c>
      <c r="C39" s="27">
        <v>18</v>
      </c>
      <c r="D39" s="113">
        <v>85349</v>
      </c>
      <c r="E39" s="5">
        <v>0</v>
      </c>
      <c r="F39" s="48">
        <v>1000</v>
      </c>
      <c r="G39" s="36">
        <f t="shared" si="4"/>
        <v>10425.536399999999</v>
      </c>
      <c r="H39" s="48">
        <v>1888.3</v>
      </c>
      <c r="I39" s="5">
        <f>(D39-E39-F39+G39+H39)*0.5%</f>
        <v>483.31418200000002</v>
      </c>
      <c r="J39" s="6">
        <f>D39-E39-F39+G39+H39+I39</f>
        <v>97146.150582000002</v>
      </c>
      <c r="K39" s="15">
        <f>J39-G39</f>
        <v>86720.614182000005</v>
      </c>
      <c r="L39" s="78" t="s">
        <v>184</v>
      </c>
      <c r="M39" s="78"/>
      <c r="N39" s="177">
        <v>750</v>
      </c>
      <c r="O39" s="156"/>
      <c r="P39" s="156"/>
      <c r="Q39" s="169"/>
      <c r="R39" s="12"/>
    </row>
    <row r="40" spans="1:18" ht="17.25" thickBot="1">
      <c r="A40" s="14" t="s">
        <v>10</v>
      </c>
      <c r="B40" s="9" t="s">
        <v>9</v>
      </c>
      <c r="C40" s="27">
        <v>1.2</v>
      </c>
      <c r="D40" s="113">
        <v>85179</v>
      </c>
      <c r="E40" s="5">
        <v>0</v>
      </c>
      <c r="F40" s="48">
        <v>1000</v>
      </c>
      <c r="G40" s="36">
        <f t="shared" si="4"/>
        <v>10404.524399999998</v>
      </c>
      <c r="H40" s="48">
        <v>1888.3</v>
      </c>
      <c r="I40" s="5">
        <f>(D40-E40-F40+G40+H40)*0.5%</f>
        <v>482.35912200000001</v>
      </c>
      <c r="J40" s="6">
        <f>D40-E40-F40+G40+H40+I40</f>
        <v>96954.183521999992</v>
      </c>
      <c r="K40" s="15">
        <f>J40-G40</f>
        <v>86549.659121999997</v>
      </c>
      <c r="L40" s="94" t="s">
        <v>185</v>
      </c>
      <c r="M40" s="94"/>
      <c r="N40" s="178">
        <v>800</v>
      </c>
      <c r="O40" s="156"/>
      <c r="P40" s="156"/>
      <c r="Q40" s="169"/>
      <c r="R40" s="12"/>
    </row>
    <row r="41" spans="1:18" ht="13.5" thickBot="1">
      <c r="A41" s="14" t="s">
        <v>79</v>
      </c>
      <c r="B41" s="143" t="s">
        <v>77</v>
      </c>
      <c r="C41" s="27">
        <v>0.35</v>
      </c>
      <c r="D41" s="152">
        <v>88374</v>
      </c>
      <c r="E41" s="5">
        <v>0</v>
      </c>
      <c r="F41" s="48">
        <v>1000</v>
      </c>
      <c r="G41" s="36">
        <f t="shared" si="4"/>
        <v>10799.426399999998</v>
      </c>
      <c r="H41" s="48">
        <v>1888.3</v>
      </c>
      <c r="I41" s="5">
        <f>(D41-E41-F41+G41+H41)*0.5%</f>
        <v>500.30863199999999</v>
      </c>
      <c r="J41" s="6">
        <f>D41-E41-F41+G41+H41+I41</f>
        <v>100562.035032</v>
      </c>
      <c r="K41" s="15">
        <f>J41-G41</f>
        <v>89762.608632000003</v>
      </c>
      <c r="O41" s="179"/>
      <c r="P41" s="156"/>
      <c r="Q41" s="169"/>
      <c r="R41" s="12"/>
    </row>
    <row r="42" spans="1:18" ht="13.5" thickBot="1">
      <c r="A42" s="14" t="s">
        <v>80</v>
      </c>
      <c r="B42" s="4" t="s">
        <v>78</v>
      </c>
      <c r="C42" s="27">
        <v>0.12</v>
      </c>
      <c r="D42" s="152">
        <v>89370</v>
      </c>
      <c r="E42" s="5">
        <v>2000</v>
      </c>
      <c r="F42" s="48">
        <v>1000</v>
      </c>
      <c r="G42" s="36">
        <f t="shared" si="4"/>
        <v>10675.331999999999</v>
      </c>
      <c r="H42" s="48">
        <v>1888.3</v>
      </c>
      <c r="I42" s="5">
        <f>(D42-E42-F42+G42+H42)*0.5%</f>
        <v>494.66816</v>
      </c>
      <c r="J42" s="6">
        <f>D42-E42-F42+G42+H42+I42</f>
        <v>99428.300159999999</v>
      </c>
      <c r="K42" s="15">
        <f>J42-G42</f>
        <v>88752.968160000004</v>
      </c>
      <c r="O42" s="179"/>
      <c r="P42" s="156"/>
      <c r="Q42" s="169"/>
      <c r="R42" s="12"/>
    </row>
    <row r="43" spans="1:18" ht="13.5" thickBot="1">
      <c r="A43" s="14" t="s">
        <v>11</v>
      </c>
      <c r="B43" s="9" t="s">
        <v>156</v>
      </c>
      <c r="C43" s="27">
        <v>0.28000000000000003</v>
      </c>
      <c r="D43" s="113">
        <v>86481</v>
      </c>
      <c r="E43" s="5">
        <v>0</v>
      </c>
      <c r="F43" s="48">
        <v>1000</v>
      </c>
      <c r="G43" s="36">
        <f>(D43-E43-F43)*12.36%</f>
        <v>10565.451599999999</v>
      </c>
      <c r="H43" s="48">
        <v>1888.3</v>
      </c>
      <c r="I43" s="5">
        <f t="shared" si="5"/>
        <v>489.67375800000002</v>
      </c>
      <c r="J43" s="6">
        <f t="shared" si="6"/>
        <v>98424.425358000008</v>
      </c>
      <c r="K43" s="15">
        <f t="shared" si="7"/>
        <v>87858.973758000007</v>
      </c>
      <c r="O43" s="156"/>
      <c r="P43" s="156"/>
      <c r="Q43" s="169"/>
      <c r="R43" s="12"/>
    </row>
    <row r="44" spans="1:18" ht="13.5" thickBot="1">
      <c r="A44" s="14" t="s">
        <v>11</v>
      </c>
      <c r="B44" s="9" t="s">
        <v>155</v>
      </c>
      <c r="C44" s="27">
        <v>0.22</v>
      </c>
      <c r="D44" s="113">
        <v>86680</v>
      </c>
      <c r="E44" s="5">
        <v>0</v>
      </c>
      <c r="F44" s="48">
        <v>1000</v>
      </c>
      <c r="G44" s="36">
        <f>(D44-E44-F44)*12.36%</f>
        <v>10590.047999999999</v>
      </c>
      <c r="H44" s="48">
        <v>1888.3</v>
      </c>
      <c r="I44" s="5">
        <f>(D44-E44-F44+G44+H44)*0.5%</f>
        <v>490.79174</v>
      </c>
      <c r="J44" s="6">
        <f>D44-E44-F44+G44+H44+I44</f>
        <v>98649.139739999999</v>
      </c>
      <c r="K44" s="15">
        <f>J44-G44</f>
        <v>88059.091740000003</v>
      </c>
      <c r="O44" s="156"/>
      <c r="P44" s="156"/>
      <c r="Q44" s="169"/>
      <c r="R44" s="12"/>
    </row>
    <row r="45" spans="1:18" ht="17.25" thickBot="1">
      <c r="A45" s="14" t="s">
        <v>125</v>
      </c>
      <c r="B45" s="9" t="s">
        <v>126</v>
      </c>
      <c r="C45" s="27">
        <v>0.3</v>
      </c>
      <c r="D45" s="113">
        <v>85347</v>
      </c>
      <c r="E45" s="5">
        <v>0</v>
      </c>
      <c r="F45" s="48">
        <v>1000</v>
      </c>
      <c r="G45" s="36">
        <f t="shared" ref="G45:G56" si="8">(D45-E45-F45)*12.36%</f>
        <v>10425.289199999999</v>
      </c>
      <c r="H45" s="48">
        <v>1888.3</v>
      </c>
      <c r="I45" s="5">
        <f>(D45-E45-F45+G45+H45)*0.5%</f>
        <v>483.30294600000002</v>
      </c>
      <c r="J45" s="6">
        <f>D45-E45-F45+G45+H45+I45</f>
        <v>97143.892145999998</v>
      </c>
      <c r="K45" s="15">
        <f>J45-G45</f>
        <v>86718.602945999999</v>
      </c>
      <c r="L45" s="82"/>
      <c r="M45" s="82"/>
      <c r="N45" s="83"/>
      <c r="O45" s="156"/>
      <c r="P45" s="156"/>
      <c r="Q45" s="169"/>
      <c r="R45" s="12"/>
    </row>
    <row r="46" spans="1:18" ht="13.5" thickBot="1">
      <c r="A46" s="14" t="s">
        <v>37</v>
      </c>
      <c r="B46" s="143" t="s">
        <v>38</v>
      </c>
      <c r="C46" s="27">
        <v>0.43</v>
      </c>
      <c r="D46" s="113">
        <v>90873</v>
      </c>
      <c r="E46" s="5">
        <v>0</v>
      </c>
      <c r="F46" s="48">
        <v>1000</v>
      </c>
      <c r="G46" s="36">
        <f t="shared" si="8"/>
        <v>11108.302799999999</v>
      </c>
      <c r="H46" s="48">
        <v>1888.3</v>
      </c>
      <c r="I46" s="5">
        <f t="shared" si="5"/>
        <v>514.34801400000003</v>
      </c>
      <c r="J46" s="6">
        <f t="shared" si="6"/>
        <v>103383.95081400001</v>
      </c>
      <c r="K46" s="15">
        <f t="shared" si="7"/>
        <v>92275.648014000006</v>
      </c>
      <c r="L46" s="92"/>
      <c r="M46" s="92"/>
      <c r="N46" s="92"/>
      <c r="O46" s="156"/>
      <c r="P46" s="156"/>
      <c r="Q46" s="169"/>
      <c r="R46" s="12"/>
    </row>
    <row r="47" spans="1:18" ht="13.5" thickBot="1">
      <c r="A47" s="14" t="s">
        <v>37</v>
      </c>
      <c r="B47" s="143" t="s">
        <v>39</v>
      </c>
      <c r="C47" s="27">
        <v>0.33</v>
      </c>
      <c r="D47" s="113">
        <v>92408</v>
      </c>
      <c r="E47" s="5">
        <v>0</v>
      </c>
      <c r="F47" s="48">
        <v>1000</v>
      </c>
      <c r="G47" s="36">
        <f t="shared" si="8"/>
        <v>11298.028799999998</v>
      </c>
      <c r="H47" s="48">
        <v>1888.3</v>
      </c>
      <c r="I47" s="5">
        <f t="shared" si="5"/>
        <v>522.97164399999997</v>
      </c>
      <c r="J47" s="6">
        <f t="shared" si="6"/>
        <v>105117.30044400001</v>
      </c>
      <c r="K47" s="15">
        <f t="shared" si="7"/>
        <v>93819.271644000008</v>
      </c>
      <c r="L47" s="92"/>
      <c r="M47" s="92"/>
      <c r="N47" s="92"/>
      <c r="O47" s="156"/>
      <c r="P47" s="156"/>
      <c r="Q47" s="169"/>
      <c r="R47" s="12"/>
    </row>
    <row r="48" spans="1:18" ht="13.5" thickBot="1">
      <c r="A48" s="14" t="s">
        <v>37</v>
      </c>
      <c r="B48" s="143" t="s">
        <v>123</v>
      </c>
      <c r="C48" s="27">
        <v>0.22</v>
      </c>
      <c r="D48" s="113">
        <v>92365</v>
      </c>
      <c r="E48" s="5">
        <v>0</v>
      </c>
      <c r="F48" s="48">
        <v>1000</v>
      </c>
      <c r="G48" s="36">
        <f t="shared" si="8"/>
        <v>11292.713999999998</v>
      </c>
      <c r="H48" s="48">
        <v>1888.3</v>
      </c>
      <c r="I48" s="5">
        <f t="shared" si="5"/>
        <v>522.73006999999996</v>
      </c>
      <c r="J48" s="6">
        <f t="shared" si="6"/>
        <v>105068.74407</v>
      </c>
      <c r="K48" s="15">
        <f t="shared" si="7"/>
        <v>93776.030070000008</v>
      </c>
      <c r="L48" s="92"/>
      <c r="M48" s="92"/>
      <c r="N48" s="92"/>
      <c r="O48" s="156"/>
      <c r="P48" s="156"/>
      <c r="Q48" s="169"/>
      <c r="R48" s="12"/>
    </row>
    <row r="49" spans="1:18" ht="13.5" thickBot="1">
      <c r="A49" s="14" t="s">
        <v>37</v>
      </c>
      <c r="B49" s="4" t="s">
        <v>119</v>
      </c>
      <c r="C49" s="27"/>
      <c r="D49" s="113">
        <v>86911</v>
      </c>
      <c r="E49" s="5">
        <v>0</v>
      </c>
      <c r="F49" s="48">
        <v>1000</v>
      </c>
      <c r="G49" s="36">
        <f t="shared" si="8"/>
        <v>10618.5996</v>
      </c>
      <c r="H49" s="48">
        <v>1888.3</v>
      </c>
      <c r="I49" s="5">
        <f t="shared" si="5"/>
        <v>492.08949800000005</v>
      </c>
      <c r="J49" s="6">
        <f t="shared" si="6"/>
        <v>98909.989098000005</v>
      </c>
      <c r="K49" s="15">
        <f t="shared" si="7"/>
        <v>88291.389498000004</v>
      </c>
      <c r="L49" s="92"/>
      <c r="M49" s="92"/>
      <c r="N49" s="92"/>
      <c r="O49" s="156"/>
      <c r="P49" s="156"/>
      <c r="Q49" s="169"/>
      <c r="R49" s="12"/>
    </row>
    <row r="50" spans="1:18" ht="13.5" thickBot="1">
      <c r="A50" s="14" t="s">
        <v>37</v>
      </c>
      <c r="B50" s="4" t="s">
        <v>151</v>
      </c>
      <c r="C50" s="27"/>
      <c r="D50" s="113">
        <v>90513</v>
      </c>
      <c r="E50" s="5">
        <v>0</v>
      </c>
      <c r="F50" s="48">
        <v>1000</v>
      </c>
      <c r="G50" s="36">
        <f>(D50-E50-F50)*12.36%</f>
        <v>11063.806799999998</v>
      </c>
      <c r="H50" s="48">
        <v>1888.3</v>
      </c>
      <c r="I50" s="5">
        <f>(D50-E50-F50+G50+H50)*0.5%</f>
        <v>512.32553399999995</v>
      </c>
      <c r="J50" s="6">
        <f>D50-E50-F50+G50+H50+I50</f>
        <v>102977.432334</v>
      </c>
      <c r="K50" s="15">
        <f>J50-G50</f>
        <v>91913.625533999992</v>
      </c>
      <c r="L50" s="92"/>
      <c r="M50" s="92"/>
      <c r="N50" s="92"/>
      <c r="O50" s="156"/>
      <c r="P50" s="156"/>
      <c r="Q50" s="169"/>
      <c r="R50" s="12"/>
    </row>
    <row r="51" spans="1:18" ht="13.5" thickBot="1">
      <c r="A51" s="14" t="s">
        <v>37</v>
      </c>
      <c r="B51" s="4" t="s">
        <v>143</v>
      </c>
      <c r="C51" s="27"/>
      <c r="D51" s="113">
        <v>86603</v>
      </c>
      <c r="E51" s="113">
        <v>0</v>
      </c>
      <c r="F51" s="48">
        <v>1000</v>
      </c>
      <c r="G51" s="36">
        <f t="shared" si="8"/>
        <v>10580.530799999999</v>
      </c>
      <c r="H51" s="48">
        <v>1888.3</v>
      </c>
      <c r="I51" s="113">
        <f>(D51-E51-F51+G51+H51)*0.5%</f>
        <v>490.35915399999999</v>
      </c>
      <c r="J51" s="132">
        <f>D51-E51-F51+G51+H51+I51</f>
        <v>98562.189954000001</v>
      </c>
      <c r="K51" s="133">
        <f>J51-G51</f>
        <v>87981.659154000008</v>
      </c>
      <c r="L51" s="92"/>
      <c r="M51" s="92"/>
      <c r="N51" s="92"/>
      <c r="O51" s="156"/>
      <c r="P51" s="156"/>
      <c r="Q51" s="169"/>
      <c r="R51" s="12"/>
    </row>
    <row r="52" spans="1:18" ht="13.5" thickBot="1">
      <c r="A52" s="14" t="s">
        <v>2</v>
      </c>
      <c r="B52" s="9" t="s">
        <v>3</v>
      </c>
      <c r="C52" s="27" t="s">
        <v>31</v>
      </c>
      <c r="D52" s="113">
        <v>79480</v>
      </c>
      <c r="E52" s="5">
        <v>0</v>
      </c>
      <c r="F52" s="5">
        <v>0</v>
      </c>
      <c r="G52" s="36">
        <f t="shared" si="8"/>
        <v>9823.7279999999992</v>
      </c>
      <c r="H52" s="48">
        <v>1888.3</v>
      </c>
      <c r="I52" s="5">
        <f t="shared" si="5"/>
        <v>455.96014000000002</v>
      </c>
      <c r="J52" s="6">
        <f t="shared" si="6"/>
        <v>91647.988140000001</v>
      </c>
      <c r="K52" s="15">
        <f t="shared" si="7"/>
        <v>81824.260139999999</v>
      </c>
      <c r="L52" s="200"/>
      <c r="M52" s="200"/>
      <c r="N52" s="92"/>
      <c r="O52" s="156"/>
      <c r="P52" s="156"/>
      <c r="Q52" s="169"/>
      <c r="R52" s="12"/>
    </row>
    <row r="53" spans="1:18" ht="14.25" thickBot="1">
      <c r="A53" s="14" t="s">
        <v>2</v>
      </c>
      <c r="B53" s="9" t="s">
        <v>4</v>
      </c>
      <c r="C53" s="27" t="s">
        <v>31</v>
      </c>
      <c r="D53" s="113">
        <v>81170</v>
      </c>
      <c r="E53" s="5">
        <v>0</v>
      </c>
      <c r="F53" s="5">
        <v>0</v>
      </c>
      <c r="G53" s="36">
        <f t="shared" si="8"/>
        <v>10032.611999999999</v>
      </c>
      <c r="H53" s="48">
        <v>1888.3</v>
      </c>
      <c r="I53" s="5">
        <f t="shared" si="5"/>
        <v>465.45456000000001</v>
      </c>
      <c r="J53" s="6">
        <f t="shared" si="6"/>
        <v>93556.366559999995</v>
      </c>
      <c r="K53" s="15">
        <f t="shared" si="7"/>
        <v>83523.754560000001</v>
      </c>
      <c r="L53" s="59"/>
      <c r="M53" s="97"/>
      <c r="N53" s="92"/>
      <c r="O53" s="156"/>
      <c r="P53" s="156"/>
      <c r="Q53" s="169"/>
      <c r="R53" s="12"/>
    </row>
    <row r="54" spans="1:18" ht="15.75" customHeight="1" thickBot="1">
      <c r="A54" s="13" t="s">
        <v>2</v>
      </c>
      <c r="B54" s="4" t="s">
        <v>14</v>
      </c>
      <c r="C54" s="27" t="s">
        <v>31</v>
      </c>
      <c r="D54" s="113">
        <v>81667</v>
      </c>
      <c r="E54" s="5">
        <v>0</v>
      </c>
      <c r="F54" s="5">
        <v>0</v>
      </c>
      <c r="G54" s="36">
        <f t="shared" si="8"/>
        <v>10094.0412</v>
      </c>
      <c r="H54" s="48">
        <v>1888.3</v>
      </c>
      <c r="I54" s="5">
        <f t="shared" si="5"/>
        <v>468.24670600000007</v>
      </c>
      <c r="J54" s="6">
        <f t="shared" si="6"/>
        <v>94117.587906000015</v>
      </c>
      <c r="K54" s="15">
        <f t="shared" si="7"/>
        <v>84023.546706000023</v>
      </c>
      <c r="L54" s="96"/>
      <c r="M54" s="97"/>
      <c r="N54" s="92"/>
      <c r="O54" s="156"/>
      <c r="P54" s="156"/>
      <c r="Q54" s="169"/>
      <c r="R54" s="12"/>
    </row>
    <row r="55" spans="1:18" ht="15.75" customHeight="1" thickBot="1">
      <c r="A55" s="14" t="s">
        <v>2</v>
      </c>
      <c r="B55" s="9" t="s">
        <v>5</v>
      </c>
      <c r="C55" s="27" t="s">
        <v>31</v>
      </c>
      <c r="D55" s="113">
        <v>79966</v>
      </c>
      <c r="E55" s="5">
        <v>0</v>
      </c>
      <c r="F55" s="5">
        <v>0</v>
      </c>
      <c r="G55" s="36">
        <f t="shared" si="8"/>
        <v>9883.7975999999999</v>
      </c>
      <c r="H55" s="48">
        <v>1888.3</v>
      </c>
      <c r="I55" s="5">
        <f t="shared" si="5"/>
        <v>458.69048800000007</v>
      </c>
      <c r="J55" s="6">
        <f t="shared" si="6"/>
        <v>92196.788088000001</v>
      </c>
      <c r="K55" s="15">
        <f t="shared" si="7"/>
        <v>82312.990487999996</v>
      </c>
      <c r="L55" s="96"/>
      <c r="M55" s="97"/>
      <c r="N55" s="92"/>
      <c r="O55" s="156"/>
      <c r="P55" s="156"/>
      <c r="Q55" s="169"/>
      <c r="R55" s="12"/>
    </row>
    <row r="56" spans="1:18" ht="13.5" thickBot="1">
      <c r="A56" s="51" t="s">
        <v>2</v>
      </c>
      <c r="B56" s="52" t="s">
        <v>32</v>
      </c>
      <c r="C56" s="28" t="s">
        <v>31</v>
      </c>
      <c r="D56" s="114">
        <v>82302</v>
      </c>
      <c r="E56" s="53">
        <v>0</v>
      </c>
      <c r="F56" s="53">
        <v>0</v>
      </c>
      <c r="G56" s="54">
        <f t="shared" si="8"/>
        <v>10172.527199999999</v>
      </c>
      <c r="H56" s="48">
        <v>1888.3</v>
      </c>
      <c r="I56" s="22">
        <f t="shared" si="5"/>
        <v>471.81413600000002</v>
      </c>
      <c r="J56" s="32">
        <f t="shared" si="6"/>
        <v>94834.641336000001</v>
      </c>
      <c r="K56" s="23">
        <f t="shared" si="7"/>
        <v>84662.114136000004</v>
      </c>
      <c r="L56" s="96"/>
      <c r="M56" s="97"/>
      <c r="N56" s="92"/>
      <c r="O56" s="173"/>
      <c r="P56" s="156"/>
      <c r="Q56" s="169"/>
      <c r="R56" s="12"/>
    </row>
    <row r="57" spans="1:18" ht="13.5">
      <c r="B57" s="3"/>
      <c r="D57" s="7"/>
      <c r="E57" s="7"/>
      <c r="F57" s="7"/>
      <c r="G57" s="7"/>
      <c r="H57" s="7"/>
      <c r="I57" s="7"/>
      <c r="J57" s="8"/>
      <c r="L57" s="59" t="s">
        <v>120</v>
      </c>
      <c r="M57" s="97"/>
      <c r="N57" s="92"/>
      <c r="O57" s="174"/>
    </row>
    <row r="58" spans="1:18" ht="16.5" thickBot="1">
      <c r="A58" s="201" t="s">
        <v>29</v>
      </c>
      <c r="B58" s="202"/>
      <c r="C58" s="202"/>
      <c r="D58" s="202"/>
      <c r="E58" s="202"/>
      <c r="F58" s="202"/>
      <c r="G58" s="202"/>
      <c r="H58" s="202"/>
      <c r="I58" s="202"/>
      <c r="J58" s="203"/>
      <c r="K58" s="90"/>
      <c r="L58" s="92"/>
      <c r="M58" s="92"/>
      <c r="N58" s="92"/>
    </row>
    <row r="59" spans="1:18" ht="13.5" thickBot="1">
      <c r="A59" s="204" t="s">
        <v>15</v>
      </c>
      <c r="B59" s="205"/>
      <c r="C59" s="40" t="s">
        <v>8</v>
      </c>
      <c r="D59" s="40" t="s">
        <v>0</v>
      </c>
      <c r="E59" s="40" t="s">
        <v>76</v>
      </c>
      <c r="F59" s="40" t="s">
        <v>16</v>
      </c>
      <c r="G59" s="40" t="s">
        <v>146</v>
      </c>
      <c r="H59" s="40" t="s">
        <v>18</v>
      </c>
      <c r="I59" s="40" t="s">
        <v>17</v>
      </c>
      <c r="J59" s="39" t="s">
        <v>1</v>
      </c>
      <c r="K59" s="112" t="s">
        <v>75</v>
      </c>
      <c r="L59" s="95"/>
      <c r="M59" s="98"/>
      <c r="N59" s="92"/>
    </row>
    <row r="60" spans="1:18" ht="13.5" thickBot="1">
      <c r="A60" s="135" t="s">
        <v>34</v>
      </c>
      <c r="B60" s="136" t="s">
        <v>92</v>
      </c>
      <c r="C60" s="47">
        <v>0.92</v>
      </c>
      <c r="D60" s="137">
        <v>87737</v>
      </c>
      <c r="E60" s="138">
        <v>0</v>
      </c>
      <c r="F60" s="145">
        <v>1000</v>
      </c>
      <c r="G60" s="48">
        <f>(D60-E60-F60)*12.36%</f>
        <v>10720.6932</v>
      </c>
      <c r="H60" s="48">
        <v>1888.3</v>
      </c>
      <c r="I60" s="48">
        <f t="shared" ref="I60:I69" si="9">(D60-E60-F60+G60+H60)*0.5%</f>
        <v>496.72996599999999</v>
      </c>
      <c r="J60" s="49">
        <f t="shared" ref="J60:J69" si="10">D60-E60-F60+G60+H60+I60</f>
        <v>99842.723165999996</v>
      </c>
      <c r="K60" s="50">
        <f t="shared" ref="K60:K69" si="11">J60-G60</f>
        <v>89122.029966000002</v>
      </c>
      <c r="L60" s="96"/>
      <c r="M60" s="97"/>
      <c r="N60" s="92"/>
      <c r="O60" s="157"/>
      <c r="P60" s="156"/>
      <c r="Q60" s="169"/>
      <c r="R60" s="12"/>
    </row>
    <row r="61" spans="1:18" ht="14.25" customHeight="1" thickBot="1">
      <c r="A61" s="56" t="s">
        <v>34</v>
      </c>
      <c r="B61" s="57" t="s">
        <v>91</v>
      </c>
      <c r="C61" s="35">
        <v>2</v>
      </c>
      <c r="D61" s="117">
        <v>87737</v>
      </c>
      <c r="E61" s="58">
        <v>0</v>
      </c>
      <c r="F61" s="145">
        <v>1000</v>
      </c>
      <c r="G61" s="36">
        <f t="shared" ref="G61:G69" si="12">(D61-E61-F61)*12.36%</f>
        <v>10720.6932</v>
      </c>
      <c r="H61" s="48">
        <v>1888.3</v>
      </c>
      <c r="I61" s="36">
        <f>(D61-E61-F61+G61+H61)*0.5%</f>
        <v>496.72996599999999</v>
      </c>
      <c r="J61" s="37">
        <f>D61-E61-F61+G61+H61+I61</f>
        <v>99842.723165999996</v>
      </c>
      <c r="K61" s="38">
        <f>J61-G61</f>
        <v>89122.029966000002</v>
      </c>
      <c r="L61" s="96"/>
      <c r="M61" s="97"/>
      <c r="N61" s="92"/>
      <c r="O61" s="157"/>
      <c r="P61" s="156"/>
      <c r="Q61" s="169"/>
      <c r="R61" s="12"/>
    </row>
    <row r="62" spans="1:18" ht="14.25" customHeight="1" thickBot="1">
      <c r="A62" s="56" t="s">
        <v>34</v>
      </c>
      <c r="B62" s="57" t="s">
        <v>168</v>
      </c>
      <c r="C62" s="35">
        <v>2</v>
      </c>
      <c r="D62" s="117">
        <v>88235</v>
      </c>
      <c r="E62" s="58">
        <v>0</v>
      </c>
      <c r="F62" s="145">
        <v>1000</v>
      </c>
      <c r="G62" s="36">
        <f>(D62-E62-F62)*12.36%</f>
        <v>10782.245999999999</v>
      </c>
      <c r="H62" s="48">
        <v>1888.3</v>
      </c>
      <c r="I62" s="36">
        <f>(D62-E62-F62+G62+H62)*0.5%</f>
        <v>499.52773000000002</v>
      </c>
      <c r="J62" s="37">
        <f>D62-E62-F62+G62+H62+I62</f>
        <v>100405.07373</v>
      </c>
      <c r="K62" s="38">
        <f>J62-G62</f>
        <v>89622.827730000005</v>
      </c>
      <c r="L62" s="96"/>
      <c r="M62" s="97"/>
      <c r="N62" s="92"/>
      <c r="O62" s="157"/>
      <c r="P62" s="156"/>
      <c r="Q62" s="169"/>
      <c r="R62" s="12"/>
    </row>
    <row r="63" spans="1:18" ht="13.5" customHeight="1" thickBot="1">
      <c r="A63" s="24" t="s">
        <v>83</v>
      </c>
      <c r="B63" s="18" t="s">
        <v>13</v>
      </c>
      <c r="C63" s="27">
        <v>4.2</v>
      </c>
      <c r="D63" s="118">
        <v>89926</v>
      </c>
      <c r="E63" s="17">
        <v>0</v>
      </c>
      <c r="F63" s="145">
        <v>1000</v>
      </c>
      <c r="G63" s="36">
        <f t="shared" si="12"/>
        <v>10991.253599999998</v>
      </c>
      <c r="H63" s="48">
        <v>1888.3</v>
      </c>
      <c r="I63" s="5">
        <f t="shared" si="9"/>
        <v>509.02776799999998</v>
      </c>
      <c r="J63" s="6">
        <f t="shared" si="10"/>
        <v>102314.581368</v>
      </c>
      <c r="K63" s="15">
        <f t="shared" si="11"/>
        <v>91323.327768000003</v>
      </c>
      <c r="L63" s="96"/>
      <c r="M63" s="97"/>
      <c r="N63" s="92"/>
      <c r="O63" s="157"/>
      <c r="P63" s="156"/>
      <c r="Q63" s="169"/>
      <c r="R63" s="12"/>
    </row>
    <row r="64" spans="1:18" ht="13.5" thickBot="1">
      <c r="A64" s="24" t="s">
        <v>41</v>
      </c>
      <c r="B64" s="18" t="s">
        <v>40</v>
      </c>
      <c r="C64" s="27">
        <v>6.5</v>
      </c>
      <c r="D64" s="118">
        <v>90225</v>
      </c>
      <c r="E64" s="17">
        <v>0</v>
      </c>
      <c r="F64" s="145">
        <v>1000</v>
      </c>
      <c r="G64" s="36">
        <f t="shared" si="12"/>
        <v>11028.21</v>
      </c>
      <c r="H64" s="48">
        <v>1888.3</v>
      </c>
      <c r="I64" s="5">
        <f t="shared" si="9"/>
        <v>510.70754999999997</v>
      </c>
      <c r="J64" s="6">
        <f t="shared" si="10"/>
        <v>102652.21755</v>
      </c>
      <c r="K64" s="15">
        <f t="shared" si="11"/>
        <v>91624.007550000009</v>
      </c>
      <c r="L64" s="96"/>
      <c r="M64" s="97"/>
      <c r="N64" s="92"/>
      <c r="O64" s="157"/>
      <c r="P64" s="156"/>
      <c r="Q64" s="169"/>
      <c r="R64" s="12"/>
    </row>
    <row r="65" spans="1:18" ht="13.5" thickBot="1">
      <c r="A65" s="24" t="s">
        <v>82</v>
      </c>
      <c r="B65" s="18" t="s">
        <v>88</v>
      </c>
      <c r="C65" s="27">
        <v>30</v>
      </c>
      <c r="D65" s="118">
        <v>94259</v>
      </c>
      <c r="E65" s="17">
        <v>0</v>
      </c>
      <c r="F65" s="145">
        <v>1000</v>
      </c>
      <c r="G65" s="36">
        <f t="shared" si="12"/>
        <v>11526.812399999999</v>
      </c>
      <c r="H65" s="48">
        <v>1888.3</v>
      </c>
      <c r="I65" s="5">
        <f>(D65-E65-F65+G65+H65)*0.5%</f>
        <v>533.37056199999995</v>
      </c>
      <c r="J65" s="6">
        <f>D65-E65-F65+G65+H65+I65</f>
        <v>107207.48296199999</v>
      </c>
      <c r="K65" s="15">
        <f>J65-G65</f>
        <v>95680.670561999999</v>
      </c>
      <c r="L65" s="92"/>
      <c r="M65" s="92"/>
      <c r="N65" s="92"/>
      <c r="O65" s="157"/>
      <c r="P65" s="156"/>
      <c r="Q65" s="169"/>
      <c r="R65" s="12"/>
    </row>
    <row r="66" spans="1:18" ht="13.5" thickBot="1">
      <c r="A66" s="24" t="s">
        <v>82</v>
      </c>
      <c r="B66" s="18" t="s">
        <v>81</v>
      </c>
      <c r="C66" s="27">
        <v>50</v>
      </c>
      <c r="D66" s="118">
        <v>94557</v>
      </c>
      <c r="E66" s="17">
        <v>0</v>
      </c>
      <c r="F66" s="145">
        <v>1000</v>
      </c>
      <c r="G66" s="36">
        <f t="shared" si="12"/>
        <v>11563.645199999999</v>
      </c>
      <c r="H66" s="48">
        <v>1888.3</v>
      </c>
      <c r="I66" s="5">
        <f t="shared" si="9"/>
        <v>535.04472599999997</v>
      </c>
      <c r="J66" s="6">
        <f t="shared" si="10"/>
        <v>107543.98992599999</v>
      </c>
      <c r="K66" s="15">
        <f t="shared" si="11"/>
        <v>95980.344725999996</v>
      </c>
      <c r="L66" s="92"/>
      <c r="M66" s="92"/>
      <c r="N66" s="92"/>
      <c r="O66" s="157"/>
      <c r="P66" s="156"/>
      <c r="Q66" s="169"/>
      <c r="R66" s="12"/>
    </row>
    <row r="67" spans="1:18" ht="13.5" thickBot="1">
      <c r="A67" s="24" t="s">
        <v>2</v>
      </c>
      <c r="B67" s="18" t="s">
        <v>33</v>
      </c>
      <c r="C67" s="27" t="s">
        <v>31</v>
      </c>
      <c r="D67" s="118">
        <v>85747</v>
      </c>
      <c r="E67" s="17">
        <v>0</v>
      </c>
      <c r="F67" s="17">
        <v>0</v>
      </c>
      <c r="G67" s="36">
        <f t="shared" si="12"/>
        <v>10598.329199999998</v>
      </c>
      <c r="H67" s="48">
        <v>1888.3</v>
      </c>
      <c r="I67" s="5">
        <f t="shared" si="9"/>
        <v>491.16814599999998</v>
      </c>
      <c r="J67" s="6">
        <f t="shared" si="10"/>
        <v>98724.797345999992</v>
      </c>
      <c r="K67" s="15">
        <f t="shared" si="11"/>
        <v>88126.468145999999</v>
      </c>
      <c r="L67" s="92"/>
      <c r="M67" s="92"/>
      <c r="N67" s="92"/>
      <c r="O67" s="157"/>
      <c r="P67" s="156"/>
      <c r="Q67" s="169"/>
      <c r="R67" s="12"/>
    </row>
    <row r="68" spans="1:18" ht="13.5" thickBot="1">
      <c r="A68" s="24" t="s">
        <v>2</v>
      </c>
      <c r="B68" s="18" t="s">
        <v>35</v>
      </c>
      <c r="C68" s="27" t="s">
        <v>31</v>
      </c>
      <c r="D68" s="118">
        <v>84852</v>
      </c>
      <c r="E68" s="17">
        <v>0</v>
      </c>
      <c r="F68" s="17">
        <v>0</v>
      </c>
      <c r="G68" s="36">
        <f t="shared" si="12"/>
        <v>10487.707199999999</v>
      </c>
      <c r="H68" s="48">
        <v>1888.3</v>
      </c>
      <c r="I68" s="5">
        <f t="shared" si="9"/>
        <v>486.14003600000007</v>
      </c>
      <c r="J68" s="6">
        <f t="shared" si="10"/>
        <v>97714.147236000004</v>
      </c>
      <c r="K68" s="15">
        <f t="shared" si="11"/>
        <v>87226.440036</v>
      </c>
      <c r="L68" s="92"/>
      <c r="M68" s="92"/>
      <c r="N68" s="92"/>
      <c r="O68" s="157"/>
      <c r="P68" s="156"/>
      <c r="Q68" s="169"/>
      <c r="R68" s="12"/>
    </row>
    <row r="69" spans="1:18" ht="13.5" thickBot="1">
      <c r="A69" s="55" t="s">
        <v>2</v>
      </c>
      <c r="B69" s="25" t="s">
        <v>36</v>
      </c>
      <c r="C69" s="28" t="s">
        <v>31</v>
      </c>
      <c r="D69" s="119">
        <v>84304</v>
      </c>
      <c r="E69" s="26">
        <v>0</v>
      </c>
      <c r="F69" s="26">
        <v>0</v>
      </c>
      <c r="G69" s="54">
        <f t="shared" si="12"/>
        <v>10419.974399999999</v>
      </c>
      <c r="H69" s="48">
        <v>1888.3</v>
      </c>
      <c r="I69" s="22">
        <f t="shared" si="9"/>
        <v>483.06137200000006</v>
      </c>
      <c r="J69" s="32">
        <f t="shared" si="10"/>
        <v>97095.335772000006</v>
      </c>
      <c r="K69" s="23">
        <f t="shared" si="11"/>
        <v>86675.361372000014</v>
      </c>
      <c r="L69" s="92"/>
      <c r="M69" s="92"/>
      <c r="N69" s="92"/>
      <c r="O69" s="157"/>
      <c r="P69" s="156"/>
      <c r="Q69" s="169"/>
      <c r="R69" s="12"/>
    </row>
    <row r="70" spans="1:18" ht="2.25" customHeight="1">
      <c r="A70" s="10"/>
      <c r="B70" s="11"/>
      <c r="C70" s="11"/>
      <c r="D70" s="11"/>
      <c r="E70" s="11"/>
      <c r="F70" s="11"/>
      <c r="G70" s="11"/>
      <c r="H70" s="48">
        <v>1888.3</v>
      </c>
      <c r="I70" s="11"/>
      <c r="J70" s="11"/>
      <c r="P70" s="156"/>
    </row>
    <row r="71" spans="1:18" ht="13.5">
      <c r="A71" s="59"/>
      <c r="B71" s="120"/>
      <c r="C71" s="92"/>
      <c r="D71" s="128"/>
      <c r="E71" s="12"/>
      <c r="F71" s="12"/>
      <c r="G71" s="12"/>
      <c r="H71" s="12"/>
      <c r="I71" s="12"/>
      <c r="J71" s="19"/>
      <c r="K71" s="19"/>
    </row>
    <row r="72" spans="1:18" ht="15">
      <c r="A72" s="16"/>
      <c r="B72" s="16"/>
      <c r="C72" s="16"/>
    </row>
    <row r="73" spans="1:18"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</row>
    <row r="74" spans="1:18">
      <c r="A74" s="158"/>
      <c r="B74" s="92"/>
      <c r="C74" s="158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</row>
    <row r="75" spans="1:18">
      <c r="A75" s="159"/>
      <c r="B75" s="159"/>
      <c r="C75" s="160"/>
      <c r="D75" s="161"/>
      <c r="E75" s="161"/>
      <c r="F75" s="161"/>
      <c r="G75" s="161"/>
      <c r="H75" s="161"/>
      <c r="I75" s="161"/>
      <c r="J75" s="160"/>
      <c r="K75" s="162"/>
      <c r="L75" s="92"/>
      <c r="M75" s="92"/>
      <c r="N75" s="92"/>
    </row>
    <row r="76" spans="1:18">
      <c r="A76" s="98"/>
      <c r="B76" s="163"/>
      <c r="C76" s="80"/>
      <c r="D76" s="156"/>
      <c r="E76" s="156"/>
      <c r="F76" s="12"/>
      <c r="G76" s="12"/>
      <c r="H76" s="12"/>
      <c r="I76" s="12"/>
      <c r="J76" s="19"/>
      <c r="K76" s="19"/>
      <c r="L76" s="92"/>
      <c r="M76" s="92"/>
      <c r="N76" s="92"/>
      <c r="O76" s="156"/>
      <c r="P76" s="12"/>
    </row>
    <row r="77" spans="1:18">
      <c r="A77" s="164"/>
      <c r="B77" s="163"/>
      <c r="C77" s="80"/>
      <c r="D77" s="156"/>
      <c r="E77" s="12"/>
      <c r="F77" s="12"/>
      <c r="G77" s="12"/>
      <c r="H77" s="12"/>
      <c r="I77" s="12"/>
      <c r="J77" s="19"/>
      <c r="K77" s="19"/>
      <c r="L77" s="92"/>
      <c r="M77" s="92"/>
      <c r="N77" s="92"/>
      <c r="O77" s="156"/>
      <c r="P77" s="12"/>
    </row>
    <row r="78" spans="1:18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</row>
    <row r="79" spans="1:18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</row>
    <row r="80" spans="1:18">
      <c r="A80" s="158"/>
      <c r="B80" s="92"/>
      <c r="C80" s="158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</row>
    <row r="81" spans="1:16">
      <c r="A81" s="92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</row>
    <row r="82" spans="1:16">
      <c r="A82" s="159"/>
      <c r="B82" s="159"/>
      <c r="C82" s="161"/>
      <c r="D82" s="161"/>
      <c r="E82" s="161"/>
      <c r="F82" s="161"/>
      <c r="G82" s="161"/>
      <c r="H82" s="161"/>
      <c r="I82" s="161"/>
      <c r="J82" s="160"/>
      <c r="K82" s="162"/>
      <c r="L82" s="92"/>
      <c r="M82" s="92"/>
      <c r="N82" s="92"/>
    </row>
    <row r="83" spans="1:16">
      <c r="A83" s="79"/>
      <c r="B83" s="79"/>
      <c r="C83" s="80"/>
      <c r="D83" s="157"/>
      <c r="E83" s="81"/>
      <c r="F83" s="12"/>
      <c r="G83" s="12"/>
      <c r="H83" s="12"/>
      <c r="I83" s="12"/>
      <c r="J83" s="19"/>
      <c r="K83" s="19"/>
      <c r="L83" s="92"/>
      <c r="M83" s="92"/>
      <c r="N83" s="92"/>
      <c r="O83" s="157"/>
      <c r="P83" s="12"/>
    </row>
    <row r="84" spans="1:16">
      <c r="A84" s="79"/>
      <c r="B84" s="79"/>
      <c r="C84" s="80"/>
      <c r="D84" s="157"/>
      <c r="E84" s="81"/>
      <c r="F84" s="12"/>
      <c r="G84" s="12"/>
      <c r="H84" s="12"/>
      <c r="I84" s="12"/>
      <c r="J84" s="19"/>
      <c r="K84" s="19"/>
      <c r="L84" s="92"/>
      <c r="M84" s="92"/>
      <c r="N84" s="92"/>
      <c r="O84" s="157"/>
      <c r="P84" s="12"/>
    </row>
    <row r="85" spans="1:16">
      <c r="A85" s="79"/>
      <c r="B85" s="79"/>
      <c r="C85" s="80"/>
      <c r="D85" s="157"/>
      <c r="E85" s="81"/>
      <c r="F85" s="12"/>
      <c r="G85" s="12"/>
      <c r="H85" s="12"/>
      <c r="I85" s="12"/>
      <c r="J85" s="19"/>
      <c r="K85" s="19"/>
      <c r="L85" s="92"/>
      <c r="M85" s="92"/>
      <c r="N85" s="92"/>
      <c r="O85" s="157"/>
      <c r="P85" s="12"/>
    </row>
    <row r="86" spans="1:16">
      <c r="A86" s="92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</row>
    <row r="87" spans="1:16">
      <c r="A87" s="92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</row>
    <row r="88" spans="1:16">
      <c r="A88" s="158"/>
      <c r="B88" s="92"/>
      <c r="C88" s="158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</row>
    <row r="89" spans="1:16">
      <c r="A89" s="159"/>
      <c r="B89" s="159"/>
      <c r="C89" s="160"/>
      <c r="D89" s="161"/>
      <c r="E89" s="161"/>
      <c r="F89" s="161"/>
      <c r="G89" s="161"/>
      <c r="H89" s="161"/>
      <c r="I89" s="161"/>
      <c r="J89" s="160"/>
      <c r="K89" s="162"/>
      <c r="L89" s="92"/>
      <c r="M89" s="92"/>
      <c r="N89" s="92"/>
    </row>
    <row r="90" spans="1:16">
      <c r="A90" s="98"/>
      <c r="B90" s="163"/>
      <c r="C90" s="80"/>
      <c r="D90" s="156"/>
      <c r="E90" s="156"/>
      <c r="F90" s="12"/>
      <c r="G90" s="12"/>
      <c r="H90" s="12"/>
      <c r="I90" s="12"/>
      <c r="J90" s="19"/>
      <c r="K90" s="19"/>
      <c r="L90" s="92"/>
      <c r="M90" s="92"/>
      <c r="N90" s="92"/>
      <c r="O90" s="156"/>
      <c r="P90" s="12"/>
    </row>
    <row r="91" spans="1:16">
      <c r="A91" s="164"/>
      <c r="B91" s="163"/>
      <c r="C91" s="80"/>
      <c r="D91" s="156"/>
      <c r="E91" s="12"/>
      <c r="F91" s="12"/>
      <c r="G91" s="12"/>
      <c r="H91" s="12"/>
      <c r="I91" s="12"/>
      <c r="J91" s="19"/>
      <c r="K91" s="19"/>
      <c r="L91" s="92"/>
      <c r="M91" s="92"/>
      <c r="N91" s="92"/>
      <c r="O91" s="156"/>
      <c r="P91" s="12"/>
    </row>
    <row r="92" spans="1:16"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P92" s="12"/>
    </row>
  </sheetData>
  <mergeCells count="16">
    <mergeCell ref="A58:J58"/>
    <mergeCell ref="A59:B59"/>
    <mergeCell ref="A11:B11"/>
    <mergeCell ref="A31:J31"/>
    <mergeCell ref="L9:N10"/>
    <mergeCell ref="L32:N33"/>
    <mergeCell ref="A9:K9"/>
    <mergeCell ref="A32:B32"/>
    <mergeCell ref="A10:I10"/>
    <mergeCell ref="L52:M52"/>
    <mergeCell ref="B5:K5"/>
    <mergeCell ref="A6:K6"/>
    <mergeCell ref="A1:K1"/>
    <mergeCell ref="A2:K2"/>
    <mergeCell ref="B3:K3"/>
    <mergeCell ref="B4:K4"/>
  </mergeCells>
  <phoneticPr fontId="2" type="noConversion"/>
  <pageMargins left="0.511811023622047" right="0.23622047244094499" top="0.261811024" bottom="0.261811024" header="0.23622047244094499" footer="0.511811023622047"/>
  <pageSetup paperSize="9" scale="53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70"/>
  <sheetViews>
    <sheetView workbookViewId="0">
      <selection activeCell="I11" sqref="I11"/>
    </sheetView>
  </sheetViews>
  <sheetFormatPr defaultRowHeight="12.75"/>
  <cols>
    <col min="1" max="1" width="12" customWidth="1"/>
    <col min="2" max="2" width="17.7109375" customWidth="1"/>
    <col min="3" max="3" width="6.42578125" customWidth="1"/>
    <col min="4" max="4" width="11.42578125" customWidth="1"/>
    <col min="5" max="5" width="9.28515625" customWidth="1"/>
    <col min="6" max="6" width="8.5703125" customWidth="1"/>
    <col min="7" max="7" width="11" bestFit="1" customWidth="1"/>
    <col min="8" max="8" width="10.85546875" bestFit="1" customWidth="1"/>
    <col min="9" max="9" width="11.7109375" bestFit="1" customWidth="1"/>
    <col min="10" max="10" width="12.28515625" bestFit="1" customWidth="1"/>
    <col min="11" max="11" width="13.5703125" bestFit="1" customWidth="1"/>
    <col min="14" max="14" width="9.5703125" bestFit="1" customWidth="1"/>
    <col min="15" max="15" width="12.42578125" style="92" customWidth="1"/>
    <col min="16" max="16" width="10.7109375" style="92" customWidth="1"/>
    <col min="17" max="17" width="9.140625" style="92"/>
  </cols>
  <sheetData>
    <row r="1" spans="1:17" ht="23.25">
      <c r="A1" s="183" t="s">
        <v>115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91"/>
      <c r="N1" s="91"/>
    </row>
    <row r="2" spans="1:17" ht="16.5">
      <c r="A2" s="185" t="s">
        <v>110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92"/>
      <c r="N2" s="92"/>
    </row>
    <row r="3" spans="1:17" ht="15">
      <c r="A3" s="99"/>
      <c r="B3" s="180" t="s">
        <v>111</v>
      </c>
      <c r="C3" s="180"/>
      <c r="D3" s="180"/>
      <c r="E3" s="180"/>
      <c r="F3" s="180"/>
      <c r="G3" s="180"/>
      <c r="H3" s="180"/>
      <c r="I3" s="180"/>
      <c r="J3" s="180"/>
      <c r="K3" s="180"/>
      <c r="L3" s="92"/>
      <c r="M3" s="92"/>
      <c r="N3" s="92"/>
    </row>
    <row r="4" spans="1:17" ht="15">
      <c r="A4" s="99"/>
      <c r="B4" s="180" t="s">
        <v>112</v>
      </c>
      <c r="C4" s="180"/>
      <c r="D4" s="180"/>
      <c r="E4" s="180"/>
      <c r="F4" s="180"/>
      <c r="G4" s="180"/>
      <c r="H4" s="180"/>
      <c r="I4" s="180"/>
      <c r="J4" s="180"/>
      <c r="K4" s="180"/>
      <c r="L4" s="92"/>
      <c r="M4" s="92"/>
      <c r="N4" s="92"/>
    </row>
    <row r="5" spans="1:17" ht="15">
      <c r="A5" s="99"/>
      <c r="B5" s="180" t="s">
        <v>113</v>
      </c>
      <c r="C5" s="180"/>
      <c r="D5" s="180"/>
      <c r="E5" s="180"/>
      <c r="F5" s="180"/>
      <c r="G5" s="180"/>
      <c r="H5" s="180"/>
      <c r="I5" s="180"/>
      <c r="J5" s="180"/>
      <c r="K5" s="180"/>
      <c r="L5" s="92"/>
      <c r="M5" s="92"/>
      <c r="N5" s="92"/>
    </row>
    <row r="6" spans="1:17" ht="18.75" thickBot="1">
      <c r="A6" s="181" t="s">
        <v>114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2"/>
      <c r="M6" s="2"/>
      <c r="N6" s="2"/>
    </row>
    <row r="7" spans="1:17" ht="13.5" thickBot="1"/>
    <row r="8" spans="1:17" ht="16.5" customHeight="1" thickBot="1">
      <c r="A8" s="193" t="s">
        <v>188</v>
      </c>
      <c r="B8" s="194"/>
      <c r="C8" s="194"/>
      <c r="D8" s="194"/>
      <c r="E8" s="194"/>
      <c r="F8" s="194"/>
      <c r="G8" s="194"/>
      <c r="H8" s="194"/>
      <c r="I8" s="194"/>
      <c r="J8" s="194"/>
      <c r="K8" s="210"/>
      <c r="L8" s="187" t="s">
        <v>170</v>
      </c>
      <c r="M8" s="188"/>
      <c r="N8" s="189"/>
    </row>
    <row r="9" spans="1:17" ht="16.5" customHeight="1" thickBot="1">
      <c r="A9" s="197" t="s">
        <v>86</v>
      </c>
      <c r="B9" s="198"/>
      <c r="C9" s="198"/>
      <c r="D9" s="198"/>
      <c r="E9" s="198"/>
      <c r="F9" s="198"/>
      <c r="G9" s="198"/>
      <c r="H9" s="198"/>
      <c r="I9" s="199"/>
      <c r="J9" s="29"/>
      <c r="K9" s="1"/>
      <c r="L9" s="190"/>
      <c r="M9" s="191"/>
      <c r="N9" s="192"/>
    </row>
    <row r="10" spans="1:17" ht="17.25" thickBot="1">
      <c r="A10" s="204" t="s">
        <v>15</v>
      </c>
      <c r="B10" s="205"/>
      <c r="C10" s="39" t="s">
        <v>8</v>
      </c>
      <c r="D10" s="40" t="s">
        <v>0</v>
      </c>
      <c r="E10" s="40" t="s">
        <v>76</v>
      </c>
      <c r="F10" s="40" t="s">
        <v>16</v>
      </c>
      <c r="G10" s="40" t="s">
        <v>146</v>
      </c>
      <c r="H10" s="40" t="s">
        <v>18</v>
      </c>
      <c r="I10" s="40" t="s">
        <v>17</v>
      </c>
      <c r="J10" s="39" t="s">
        <v>1</v>
      </c>
      <c r="K10" s="41" t="s">
        <v>75</v>
      </c>
      <c r="L10" s="75" t="s">
        <v>171</v>
      </c>
      <c r="M10" s="76"/>
      <c r="N10" s="176">
        <v>300</v>
      </c>
    </row>
    <row r="11" spans="1:17" ht="17.25" thickBot="1">
      <c r="A11" s="45" t="s">
        <v>19</v>
      </c>
      <c r="B11" s="46" t="s">
        <v>135</v>
      </c>
      <c r="C11" s="47">
        <v>11</v>
      </c>
      <c r="D11" s="129">
        <v>89363</v>
      </c>
      <c r="E11" s="48">
        <v>0</v>
      </c>
      <c r="F11" s="48">
        <v>1000</v>
      </c>
      <c r="G11" s="48">
        <f>(D11-E11-F11)*12.36%</f>
        <v>10921.666799999999</v>
      </c>
      <c r="H11" s="48">
        <v>1888.3</v>
      </c>
      <c r="I11" s="48">
        <f t="shared" ref="I11:I28" si="0">(D11-E11-F11+G11+H11)*0.5%</f>
        <v>505.86483400000003</v>
      </c>
      <c r="J11" s="49">
        <f t="shared" ref="J11:J28" si="1">D11-E11-F11+G11+H11+I11</f>
        <v>101678.83163400002</v>
      </c>
      <c r="K11" s="50">
        <f t="shared" ref="K11:K28" si="2">J11-G11</f>
        <v>90757.164834000025</v>
      </c>
      <c r="L11" s="77" t="s">
        <v>172</v>
      </c>
      <c r="M11" s="78"/>
      <c r="N11" s="177">
        <v>400</v>
      </c>
      <c r="O11" s="156"/>
      <c r="P11" s="170"/>
      <c r="Q11" s="12"/>
    </row>
    <row r="12" spans="1:17" ht="17.25" thickBot="1">
      <c r="A12" s="13" t="s">
        <v>19</v>
      </c>
      <c r="B12" s="4" t="s">
        <v>131</v>
      </c>
      <c r="C12" s="27" t="s">
        <v>134</v>
      </c>
      <c r="D12" s="113">
        <v>88567</v>
      </c>
      <c r="E12" s="5">
        <v>0</v>
      </c>
      <c r="F12" s="48">
        <v>1000</v>
      </c>
      <c r="G12" s="36">
        <f t="shared" ref="G12:G28" si="3">(D12-E12-F12)*12.36%</f>
        <v>10823.281199999999</v>
      </c>
      <c r="H12" s="48">
        <v>1888.3</v>
      </c>
      <c r="I12" s="5">
        <f t="shared" si="0"/>
        <v>501.39290600000004</v>
      </c>
      <c r="J12" s="6">
        <f t="shared" si="1"/>
        <v>100779.97410599999</v>
      </c>
      <c r="K12" s="15">
        <f t="shared" si="2"/>
        <v>89956.692905999997</v>
      </c>
      <c r="L12" s="77" t="s">
        <v>173</v>
      </c>
      <c r="M12" s="78"/>
      <c r="N12" s="177">
        <v>500</v>
      </c>
      <c r="O12" s="156"/>
      <c r="P12" s="170"/>
      <c r="Q12" s="12"/>
    </row>
    <row r="13" spans="1:17" ht="17.25" thickBot="1">
      <c r="A13" s="13" t="s">
        <v>19</v>
      </c>
      <c r="B13" s="4" t="s">
        <v>23</v>
      </c>
      <c r="C13" s="27">
        <v>6</v>
      </c>
      <c r="D13" s="113">
        <v>88868</v>
      </c>
      <c r="E13" s="5">
        <v>0</v>
      </c>
      <c r="F13" s="48">
        <v>1000</v>
      </c>
      <c r="G13" s="36">
        <f t="shared" si="3"/>
        <v>10860.484799999998</v>
      </c>
      <c r="H13" s="48">
        <v>1888.3</v>
      </c>
      <c r="I13" s="5">
        <f t="shared" si="0"/>
        <v>503.08392400000008</v>
      </c>
      <c r="J13" s="6">
        <f t="shared" si="1"/>
        <v>101119.86872400001</v>
      </c>
      <c r="K13" s="15">
        <f t="shared" si="2"/>
        <v>90259.383924000023</v>
      </c>
      <c r="L13" s="77" t="s">
        <v>174</v>
      </c>
      <c r="M13" s="78"/>
      <c r="N13" s="177">
        <v>600</v>
      </c>
      <c r="O13" s="156"/>
      <c r="P13" s="170"/>
      <c r="Q13" s="12"/>
    </row>
    <row r="14" spans="1:17" ht="17.25" thickBot="1">
      <c r="A14" s="13" t="s">
        <v>19</v>
      </c>
      <c r="B14" s="4" t="s">
        <v>24</v>
      </c>
      <c r="C14" s="27">
        <v>3</v>
      </c>
      <c r="D14" s="113">
        <v>89765</v>
      </c>
      <c r="E14" s="5">
        <v>0</v>
      </c>
      <c r="F14" s="48">
        <v>1000</v>
      </c>
      <c r="G14" s="36">
        <f t="shared" si="3"/>
        <v>10971.353999999999</v>
      </c>
      <c r="H14" s="48">
        <v>1888.3</v>
      </c>
      <c r="I14" s="5">
        <f t="shared" si="0"/>
        <v>508.12326999999999</v>
      </c>
      <c r="J14" s="6">
        <f t="shared" si="1"/>
        <v>102132.77726999999</v>
      </c>
      <c r="K14" s="15">
        <f t="shared" si="2"/>
        <v>91161.423269999999</v>
      </c>
      <c r="L14" s="77" t="s">
        <v>175</v>
      </c>
      <c r="M14" s="78"/>
      <c r="N14" s="177">
        <v>700</v>
      </c>
      <c r="O14" s="156"/>
      <c r="P14" s="170"/>
      <c r="Q14" s="12"/>
    </row>
    <row r="15" spans="1:17" ht="17.25" thickBot="1">
      <c r="A15" s="13" t="s">
        <v>7</v>
      </c>
      <c r="B15" s="4" t="s">
        <v>20</v>
      </c>
      <c r="C15" s="27">
        <v>3</v>
      </c>
      <c r="D15" s="113">
        <v>94289</v>
      </c>
      <c r="E15" s="113">
        <v>4000</v>
      </c>
      <c r="F15" s="48">
        <v>1000</v>
      </c>
      <c r="G15" s="36">
        <f t="shared" si="3"/>
        <v>11036.1204</v>
      </c>
      <c r="H15" s="48">
        <v>1888.3</v>
      </c>
      <c r="I15" s="5">
        <f t="shared" si="0"/>
        <v>511.06710200000003</v>
      </c>
      <c r="J15" s="6">
        <f t="shared" si="1"/>
        <v>102724.487502</v>
      </c>
      <c r="K15" s="15">
        <f t="shared" si="2"/>
        <v>91688.367102000004</v>
      </c>
      <c r="L15" s="77" t="s">
        <v>176</v>
      </c>
      <c r="M15" s="78"/>
      <c r="N15" s="177">
        <v>800</v>
      </c>
      <c r="O15" s="156"/>
      <c r="P15" s="170"/>
      <c r="Q15" s="12"/>
    </row>
    <row r="16" spans="1:17" ht="17.25" thickBot="1">
      <c r="A16" s="13" t="s">
        <v>21</v>
      </c>
      <c r="B16" s="4" t="s">
        <v>22</v>
      </c>
      <c r="C16" s="27">
        <v>11</v>
      </c>
      <c r="D16" s="113">
        <v>90207</v>
      </c>
      <c r="E16" s="5">
        <v>0</v>
      </c>
      <c r="F16" s="48">
        <v>1000</v>
      </c>
      <c r="G16" s="36">
        <f t="shared" si="3"/>
        <v>11025.985199999999</v>
      </c>
      <c r="H16" s="48">
        <v>1888.3</v>
      </c>
      <c r="I16" s="5">
        <f t="shared" si="0"/>
        <v>510.606426</v>
      </c>
      <c r="J16" s="6">
        <f t="shared" si="1"/>
        <v>102631.891626</v>
      </c>
      <c r="K16" s="15">
        <f t="shared" si="2"/>
        <v>91605.906426000001</v>
      </c>
      <c r="L16" s="77" t="s">
        <v>177</v>
      </c>
      <c r="M16" s="78"/>
      <c r="N16" s="177">
        <v>900</v>
      </c>
      <c r="O16" s="156"/>
      <c r="P16" s="170"/>
      <c r="Q16" s="12"/>
    </row>
    <row r="17" spans="1:27" ht="13.5" thickBot="1">
      <c r="A17" s="13" t="s">
        <v>93</v>
      </c>
      <c r="B17" s="4" t="s">
        <v>90</v>
      </c>
      <c r="C17" s="27">
        <v>12</v>
      </c>
      <c r="D17" s="113">
        <v>92944</v>
      </c>
      <c r="E17" s="5">
        <v>0</v>
      </c>
      <c r="F17" s="48">
        <v>1000</v>
      </c>
      <c r="G17" s="36">
        <f t="shared" si="3"/>
        <v>11364.278399999999</v>
      </c>
      <c r="H17" s="48">
        <v>1888.3</v>
      </c>
      <c r="I17" s="5">
        <f t="shared" si="0"/>
        <v>525.98289199999999</v>
      </c>
      <c r="J17" s="6">
        <f t="shared" si="1"/>
        <v>105722.561292</v>
      </c>
      <c r="K17" s="15">
        <f t="shared" si="2"/>
        <v>94358.282892000003</v>
      </c>
      <c r="O17" s="156"/>
      <c r="P17" s="170"/>
      <c r="Q17" s="12"/>
    </row>
    <row r="18" spans="1:27" ht="17.25" thickBot="1">
      <c r="A18" s="13" t="s">
        <v>128</v>
      </c>
      <c r="B18" s="4" t="s">
        <v>127</v>
      </c>
      <c r="C18" s="27">
        <v>1.9</v>
      </c>
      <c r="D18" s="113">
        <v>93442</v>
      </c>
      <c r="E18" s="5">
        <v>0</v>
      </c>
      <c r="F18" s="48">
        <v>1000</v>
      </c>
      <c r="G18" s="36">
        <f t="shared" si="3"/>
        <v>11425.831199999999</v>
      </c>
      <c r="H18" s="48">
        <v>1888.3</v>
      </c>
      <c r="I18" s="5">
        <f t="shared" si="0"/>
        <v>528.78065600000002</v>
      </c>
      <c r="J18" s="6">
        <f t="shared" si="1"/>
        <v>106284.91185600001</v>
      </c>
      <c r="K18" s="15">
        <f t="shared" si="2"/>
        <v>94859.080656000006</v>
      </c>
      <c r="L18" s="82"/>
      <c r="M18" s="82"/>
      <c r="N18" s="83"/>
      <c r="O18" s="156"/>
      <c r="P18" s="170"/>
      <c r="Q18" s="12"/>
    </row>
    <row r="19" spans="1:27" ht="17.25" thickBot="1">
      <c r="A19" s="13" t="s">
        <v>93</v>
      </c>
      <c r="B19" s="4" t="s">
        <v>129</v>
      </c>
      <c r="C19" s="27"/>
      <c r="D19" s="113">
        <v>89760</v>
      </c>
      <c r="E19" s="5">
        <v>0</v>
      </c>
      <c r="F19" s="48">
        <v>1000</v>
      </c>
      <c r="G19" s="36">
        <f t="shared" si="3"/>
        <v>10970.735999999999</v>
      </c>
      <c r="H19" s="48">
        <v>1888.3</v>
      </c>
      <c r="I19" s="5">
        <f>(D19-E19-F19+G19+H19)*0.5%</f>
        <v>508.09518000000003</v>
      </c>
      <c r="J19" s="6">
        <f>D19-E19-F19+G19+H19+I19</f>
        <v>102127.13118000001</v>
      </c>
      <c r="K19" s="15">
        <f>J19-G19</f>
        <v>91156.395180000007</v>
      </c>
      <c r="L19" s="82"/>
      <c r="M19" s="82"/>
      <c r="N19" s="83"/>
      <c r="O19" s="156"/>
      <c r="P19" s="170"/>
      <c r="Q19" s="12"/>
    </row>
    <row r="20" spans="1:27" ht="17.25" thickBot="1">
      <c r="A20" s="13" t="s">
        <v>138</v>
      </c>
      <c r="B20" s="4" t="s">
        <v>137</v>
      </c>
      <c r="C20" s="27">
        <v>12</v>
      </c>
      <c r="D20" s="113">
        <v>90971</v>
      </c>
      <c r="E20" s="5">
        <v>0</v>
      </c>
      <c r="F20" s="48">
        <v>1000</v>
      </c>
      <c r="G20" s="36">
        <f t="shared" si="3"/>
        <v>11120.415599999998</v>
      </c>
      <c r="H20" s="48">
        <v>1888.3</v>
      </c>
      <c r="I20" s="5">
        <f>(D20-E20-F20+G20+H20)*0.5%</f>
        <v>514.89857800000004</v>
      </c>
      <c r="J20" s="6">
        <f>D20-E20-F20+G20+H20+I20</f>
        <v>103494.61417799999</v>
      </c>
      <c r="K20" s="15">
        <f>J20-G20</f>
        <v>92374.198577999996</v>
      </c>
      <c r="L20" s="82"/>
      <c r="M20" s="82"/>
      <c r="N20" s="83"/>
      <c r="O20" s="156"/>
      <c r="P20" s="170"/>
      <c r="Q20" s="12"/>
    </row>
    <row r="21" spans="1:27" ht="17.25" thickBot="1">
      <c r="A21" s="13" t="s">
        <v>138</v>
      </c>
      <c r="B21" s="4" t="s">
        <v>139</v>
      </c>
      <c r="C21" s="27">
        <v>12</v>
      </c>
      <c r="D21" s="113">
        <v>91349</v>
      </c>
      <c r="E21" s="5">
        <v>0</v>
      </c>
      <c r="F21" s="48">
        <v>1000</v>
      </c>
      <c r="G21" s="36">
        <f t="shared" si="3"/>
        <v>11167.136399999999</v>
      </c>
      <c r="H21" s="48">
        <v>1888.3</v>
      </c>
      <c r="I21" s="5">
        <f>(D21-E21-F21+G21+H21)*0.5%</f>
        <v>517.02218200000004</v>
      </c>
      <c r="J21" s="6">
        <f>D21-E21-F21+G21+H21+I21</f>
        <v>103921.45858200001</v>
      </c>
      <c r="K21" s="15">
        <f>J21-G21</f>
        <v>92754.322182000004</v>
      </c>
      <c r="L21" s="82"/>
      <c r="M21" s="82"/>
      <c r="N21" s="83"/>
      <c r="O21" s="156"/>
      <c r="P21" s="170"/>
      <c r="Q21" s="12"/>
    </row>
    <row r="22" spans="1:27" ht="17.25" thickBot="1">
      <c r="A22" s="13" t="s">
        <v>138</v>
      </c>
      <c r="B22" s="4" t="s">
        <v>159</v>
      </c>
      <c r="C22" s="27">
        <v>10</v>
      </c>
      <c r="D22" s="113">
        <v>92646</v>
      </c>
      <c r="E22" s="5">
        <v>0</v>
      </c>
      <c r="F22" s="48">
        <v>1000</v>
      </c>
      <c r="G22" s="36">
        <f t="shared" si="3"/>
        <v>11327.445599999999</v>
      </c>
      <c r="H22" s="48">
        <v>1888.3</v>
      </c>
      <c r="I22" s="5">
        <f>(D22-E22-F22+G22+H22)*0.5%</f>
        <v>524.30872800000009</v>
      </c>
      <c r="J22" s="6">
        <f>D22-E22-F22+G22+H22+I22</f>
        <v>105386.05432800001</v>
      </c>
      <c r="K22" s="15">
        <f>J22-G22</f>
        <v>94058.608728000021</v>
      </c>
      <c r="L22" s="82"/>
      <c r="M22" s="82"/>
      <c r="N22" s="83"/>
      <c r="O22" s="156"/>
      <c r="P22" s="170"/>
      <c r="Q22" s="12"/>
    </row>
    <row r="23" spans="1:27" ht="17.25" thickBot="1">
      <c r="A23" s="88" t="s">
        <v>106</v>
      </c>
      <c r="B23" s="4" t="s">
        <v>107</v>
      </c>
      <c r="C23" s="27">
        <v>3</v>
      </c>
      <c r="D23" s="113">
        <v>90855</v>
      </c>
      <c r="E23" s="5">
        <v>0</v>
      </c>
      <c r="F23" s="48">
        <v>1000</v>
      </c>
      <c r="G23" s="36">
        <f t="shared" si="3"/>
        <v>11106.078</v>
      </c>
      <c r="H23" s="48">
        <v>1888.3</v>
      </c>
      <c r="I23" s="5">
        <f t="shared" si="0"/>
        <v>514.24689000000001</v>
      </c>
      <c r="J23" s="6">
        <f t="shared" si="1"/>
        <v>103363.62488999999</v>
      </c>
      <c r="K23" s="15">
        <f t="shared" si="2"/>
        <v>92257.546889999998</v>
      </c>
      <c r="L23" s="82"/>
      <c r="M23" s="82"/>
      <c r="N23" s="83"/>
      <c r="O23" s="156"/>
      <c r="P23" s="170"/>
      <c r="Q23" s="12"/>
    </row>
    <row r="24" spans="1:27" ht="17.25" thickBot="1">
      <c r="A24" s="88" t="s">
        <v>109</v>
      </c>
      <c r="B24" s="4" t="s">
        <v>118</v>
      </c>
      <c r="C24" s="27">
        <v>8</v>
      </c>
      <c r="D24" s="113">
        <v>93889</v>
      </c>
      <c r="E24" s="5">
        <v>0</v>
      </c>
      <c r="F24" s="48">
        <v>1000</v>
      </c>
      <c r="G24" s="36">
        <f t="shared" si="3"/>
        <v>11481.080399999999</v>
      </c>
      <c r="H24" s="48">
        <v>1888.3</v>
      </c>
      <c r="I24" s="5">
        <f t="shared" si="0"/>
        <v>531.29190200000005</v>
      </c>
      <c r="J24" s="6">
        <f t="shared" si="1"/>
        <v>106789.67230200001</v>
      </c>
      <c r="K24" s="15">
        <f t="shared" si="2"/>
        <v>95308.591902000015</v>
      </c>
      <c r="L24" s="82"/>
      <c r="M24" s="82"/>
      <c r="N24" s="83"/>
      <c r="O24" s="156"/>
      <c r="P24" s="170"/>
      <c r="Q24" s="12"/>
    </row>
    <row r="25" spans="1:27" ht="17.25" thickBot="1">
      <c r="A25" s="88" t="s">
        <v>109</v>
      </c>
      <c r="B25" s="4" t="s">
        <v>136</v>
      </c>
      <c r="C25" s="27"/>
      <c r="D25" s="113">
        <v>89611</v>
      </c>
      <c r="E25" s="5">
        <v>0</v>
      </c>
      <c r="F25" s="48">
        <v>1000</v>
      </c>
      <c r="G25" s="36">
        <f t="shared" si="3"/>
        <v>10952.319599999999</v>
      </c>
      <c r="H25" s="48">
        <v>1888.3</v>
      </c>
      <c r="I25" s="5">
        <f>(D25-E25-F25+G25+H25)*0.5%</f>
        <v>507.25809800000002</v>
      </c>
      <c r="J25" s="6">
        <f>D25-E25-F25+G25+H25+I25</f>
        <v>101958.87769800001</v>
      </c>
      <c r="K25" s="15">
        <f>J25-G25</f>
        <v>91006.558098000009</v>
      </c>
      <c r="L25" s="82"/>
      <c r="M25" s="82"/>
      <c r="N25" s="83"/>
      <c r="O25" s="156"/>
      <c r="P25" s="170"/>
      <c r="Q25" s="12"/>
    </row>
    <row r="26" spans="1:27" ht="17.25" thickBot="1">
      <c r="A26" s="88" t="s">
        <v>130</v>
      </c>
      <c r="B26" s="4" t="s">
        <v>132</v>
      </c>
      <c r="C26" s="27" t="s">
        <v>133</v>
      </c>
      <c r="D26" s="113">
        <v>91060</v>
      </c>
      <c r="E26" s="5">
        <v>0</v>
      </c>
      <c r="F26" s="48">
        <v>1000</v>
      </c>
      <c r="G26" s="36">
        <f t="shared" si="3"/>
        <v>11131.415999999999</v>
      </c>
      <c r="H26" s="48">
        <v>1888.3</v>
      </c>
      <c r="I26" s="5">
        <f t="shared" si="0"/>
        <v>515.39858000000004</v>
      </c>
      <c r="J26" s="6">
        <f t="shared" si="1"/>
        <v>103595.11457999999</v>
      </c>
      <c r="K26" s="15">
        <f t="shared" si="2"/>
        <v>92463.698579999997</v>
      </c>
      <c r="L26" s="82"/>
      <c r="M26" s="82"/>
      <c r="N26" s="83"/>
      <c r="O26" s="156"/>
      <c r="P26" s="170"/>
      <c r="Q26" s="12"/>
    </row>
    <row r="27" spans="1:27" ht="13.5" thickBot="1">
      <c r="A27" s="13" t="s">
        <v>2</v>
      </c>
      <c r="B27" s="4" t="s">
        <v>96</v>
      </c>
      <c r="C27" s="27" t="s">
        <v>31</v>
      </c>
      <c r="D27" s="113">
        <v>85085</v>
      </c>
      <c r="E27" s="5">
        <v>0</v>
      </c>
      <c r="F27" s="5">
        <v>0</v>
      </c>
      <c r="G27" s="36">
        <f t="shared" si="3"/>
        <v>10516.505999999999</v>
      </c>
      <c r="H27" s="48">
        <v>1888.3</v>
      </c>
      <c r="I27" s="5">
        <f t="shared" si="0"/>
        <v>487.44902999999999</v>
      </c>
      <c r="J27" s="6">
        <f t="shared" si="1"/>
        <v>97977.25503</v>
      </c>
      <c r="K27" s="15">
        <f t="shared" si="2"/>
        <v>87460.749030000006</v>
      </c>
      <c r="O27" s="156"/>
      <c r="P27" s="170"/>
      <c r="Q27" s="12"/>
    </row>
    <row r="28" spans="1:27" ht="13.5" thickBot="1">
      <c r="A28" s="20" t="s">
        <v>2</v>
      </c>
      <c r="B28" s="21" t="s">
        <v>97</v>
      </c>
      <c r="C28" s="28" t="s">
        <v>31</v>
      </c>
      <c r="D28" s="116">
        <v>84587</v>
      </c>
      <c r="E28" s="22">
        <v>0</v>
      </c>
      <c r="F28" s="22">
        <v>0</v>
      </c>
      <c r="G28" s="54">
        <f t="shared" si="3"/>
        <v>10454.953199999998</v>
      </c>
      <c r="H28" s="48">
        <v>1888.3</v>
      </c>
      <c r="I28" s="22">
        <f t="shared" si="0"/>
        <v>484.65126600000002</v>
      </c>
      <c r="J28" s="32">
        <f t="shared" si="1"/>
        <v>97414.904466000007</v>
      </c>
      <c r="K28" s="23">
        <f t="shared" si="2"/>
        <v>86959.951266000004</v>
      </c>
      <c r="O28" s="156"/>
      <c r="P28" s="170"/>
      <c r="Q28" s="12"/>
    </row>
    <row r="29" spans="1:27" ht="13.5" thickBot="1">
      <c r="B29" s="3"/>
      <c r="D29" s="7"/>
      <c r="E29" s="7"/>
      <c r="F29" s="7"/>
      <c r="G29" s="7"/>
      <c r="H29" s="7"/>
      <c r="I29" s="7"/>
      <c r="J29" s="8"/>
    </row>
    <row r="30" spans="1:27" ht="16.5" thickBot="1">
      <c r="A30" s="208" t="s">
        <v>87</v>
      </c>
      <c r="B30" s="211"/>
      <c r="C30" s="211"/>
      <c r="D30" s="211"/>
      <c r="E30" s="211"/>
      <c r="F30" s="211"/>
      <c r="G30" s="211"/>
      <c r="H30" s="211"/>
      <c r="I30" s="211"/>
      <c r="J30" s="211"/>
      <c r="K30" s="146"/>
    </row>
    <row r="31" spans="1:27" ht="13.5" customHeight="1" thickBot="1">
      <c r="A31" s="204" t="s">
        <v>15</v>
      </c>
      <c r="B31" s="205"/>
      <c r="C31" s="39" t="s">
        <v>8</v>
      </c>
      <c r="D31" s="40" t="s">
        <v>0</v>
      </c>
      <c r="E31" s="40" t="s">
        <v>76</v>
      </c>
      <c r="F31" s="40" t="s">
        <v>16</v>
      </c>
      <c r="G31" s="40" t="s">
        <v>146</v>
      </c>
      <c r="H31" s="40" t="s">
        <v>18</v>
      </c>
      <c r="I31" s="40" t="s">
        <v>17</v>
      </c>
      <c r="J31" s="39" t="s">
        <v>1</v>
      </c>
      <c r="K31" s="41" t="s">
        <v>75</v>
      </c>
      <c r="L31" s="188" t="s">
        <v>178</v>
      </c>
      <c r="M31" s="188"/>
      <c r="N31" s="189"/>
    </row>
    <row r="32" spans="1:27" ht="13.5" customHeight="1" thickBot="1">
      <c r="A32" s="33" t="s">
        <v>7</v>
      </c>
      <c r="B32" s="34" t="s">
        <v>26</v>
      </c>
      <c r="C32" s="35">
        <v>0.9</v>
      </c>
      <c r="D32" s="115">
        <v>88996</v>
      </c>
      <c r="E32" s="36">
        <v>4000</v>
      </c>
      <c r="F32" s="48">
        <v>1000</v>
      </c>
      <c r="G32" s="36">
        <f>(D32-E32-F32)*12.36%</f>
        <v>10381.905599999998</v>
      </c>
      <c r="H32" s="48">
        <v>1888.3</v>
      </c>
      <c r="I32" s="36">
        <f t="shared" ref="I32:I38" si="4">(D32-E32-F32+G32+H32)*0.5%</f>
        <v>481.331028</v>
      </c>
      <c r="J32" s="37">
        <f t="shared" ref="J32:J38" si="5">D32-E32-F32+G32+H32+I32</f>
        <v>96747.536628000002</v>
      </c>
      <c r="K32" s="38">
        <f t="shared" ref="K32:K38" si="6">J32-G32</f>
        <v>86365.631028000003</v>
      </c>
      <c r="L32" s="191"/>
      <c r="M32" s="191"/>
      <c r="N32" s="192"/>
      <c r="O32" s="156"/>
      <c r="P32" s="170"/>
      <c r="Q32" s="12"/>
      <c r="R32" s="92"/>
      <c r="S32" s="92"/>
      <c r="T32" s="92"/>
      <c r="U32" s="92"/>
      <c r="V32" s="92"/>
      <c r="W32" s="92"/>
      <c r="X32" s="92"/>
      <c r="Y32" s="92"/>
      <c r="Z32" s="92"/>
      <c r="AA32" s="92"/>
    </row>
    <row r="33" spans="1:27" ht="17.25" thickBot="1">
      <c r="A33" s="13" t="s">
        <v>141</v>
      </c>
      <c r="B33" s="4" t="s">
        <v>140</v>
      </c>
      <c r="C33" s="27">
        <v>1</v>
      </c>
      <c r="D33" s="113">
        <v>85662</v>
      </c>
      <c r="E33" s="5">
        <v>0</v>
      </c>
      <c r="F33" s="48">
        <v>1000</v>
      </c>
      <c r="G33" s="5">
        <f t="shared" ref="G33:G55" si="7">(D33-E33-F33)*12.36%</f>
        <v>10464.223199999999</v>
      </c>
      <c r="H33" s="48">
        <v>1888.3</v>
      </c>
      <c r="I33" s="5">
        <f t="shared" si="4"/>
        <v>485.07261599999998</v>
      </c>
      <c r="J33" s="6">
        <f t="shared" si="5"/>
        <v>97499.595816000001</v>
      </c>
      <c r="K33" s="15">
        <f t="shared" si="6"/>
        <v>87035.372616000008</v>
      </c>
      <c r="L33" s="76" t="s">
        <v>179</v>
      </c>
      <c r="M33" s="76"/>
      <c r="N33" s="176">
        <v>300</v>
      </c>
      <c r="O33" s="156"/>
      <c r="P33" s="170"/>
      <c r="Q33" s="12"/>
      <c r="R33" s="92"/>
      <c r="S33" s="92"/>
      <c r="T33" s="92"/>
      <c r="U33" s="92"/>
      <c r="V33" s="92"/>
      <c r="W33" s="92"/>
      <c r="X33" s="92"/>
      <c r="Y33" s="92"/>
      <c r="Z33" s="92"/>
      <c r="AA33" s="92"/>
    </row>
    <row r="34" spans="1:27" ht="17.25" thickBot="1">
      <c r="A34" s="13" t="s">
        <v>144</v>
      </c>
      <c r="B34" s="34" t="s">
        <v>142</v>
      </c>
      <c r="C34" s="35">
        <v>1.2</v>
      </c>
      <c r="D34" s="113">
        <v>85512</v>
      </c>
      <c r="E34" s="113">
        <v>0</v>
      </c>
      <c r="F34" s="48">
        <v>1000</v>
      </c>
      <c r="G34" s="5">
        <f t="shared" si="7"/>
        <v>10445.683199999999</v>
      </c>
      <c r="H34" s="48">
        <v>1888.3</v>
      </c>
      <c r="I34" s="113">
        <f t="shared" si="4"/>
        <v>484.229916</v>
      </c>
      <c r="J34" s="132">
        <f t="shared" si="5"/>
        <v>97330.213115999999</v>
      </c>
      <c r="K34" s="133">
        <f t="shared" si="6"/>
        <v>86884.529916</v>
      </c>
      <c r="L34" s="78" t="s">
        <v>180</v>
      </c>
      <c r="M34" s="78"/>
      <c r="N34" s="177">
        <v>400</v>
      </c>
      <c r="O34" s="156"/>
      <c r="P34" s="170"/>
      <c r="Q34" s="12"/>
      <c r="R34" s="92"/>
      <c r="S34" s="92"/>
      <c r="T34" s="92"/>
      <c r="U34" s="92"/>
      <c r="V34" s="92"/>
      <c r="W34" s="92"/>
      <c r="X34" s="92"/>
      <c r="Y34" s="92"/>
      <c r="Z34" s="92"/>
      <c r="AA34" s="92"/>
    </row>
    <row r="35" spans="1:27" ht="17.25" thickBot="1">
      <c r="A35" s="14" t="s">
        <v>6</v>
      </c>
      <c r="B35" s="9" t="s">
        <v>12</v>
      </c>
      <c r="C35" s="27">
        <v>8</v>
      </c>
      <c r="D35" s="113">
        <v>86806</v>
      </c>
      <c r="E35" s="5">
        <v>0</v>
      </c>
      <c r="F35" s="48">
        <v>1000</v>
      </c>
      <c r="G35" s="5">
        <f t="shared" si="7"/>
        <v>10605.621599999999</v>
      </c>
      <c r="H35" s="48">
        <v>1888.3</v>
      </c>
      <c r="I35" s="5">
        <f t="shared" si="4"/>
        <v>491.49960800000002</v>
      </c>
      <c r="J35" s="6">
        <f t="shared" si="5"/>
        <v>98791.421208</v>
      </c>
      <c r="K35" s="15">
        <f t="shared" si="6"/>
        <v>88185.799608000001</v>
      </c>
      <c r="L35" s="78" t="s">
        <v>181</v>
      </c>
      <c r="M35" s="78"/>
      <c r="N35" s="177">
        <v>500</v>
      </c>
      <c r="O35" s="156"/>
      <c r="P35" s="170"/>
      <c r="Q35" s="12"/>
      <c r="R35" s="92"/>
      <c r="S35" s="92"/>
      <c r="T35" s="92"/>
      <c r="U35" s="92"/>
      <c r="V35" s="92"/>
      <c r="W35" s="92"/>
      <c r="X35" s="92"/>
      <c r="Y35" s="92"/>
      <c r="Z35" s="92"/>
      <c r="AA35" s="92"/>
    </row>
    <row r="36" spans="1:27" ht="17.25" thickBot="1">
      <c r="A36" s="14" t="s">
        <v>6</v>
      </c>
      <c r="B36" s="9" t="s">
        <v>145</v>
      </c>
      <c r="C36" s="27">
        <v>8</v>
      </c>
      <c r="D36" s="113">
        <v>88298</v>
      </c>
      <c r="E36" s="5">
        <v>0</v>
      </c>
      <c r="F36" s="48">
        <v>1000</v>
      </c>
      <c r="G36" s="5">
        <f t="shared" si="7"/>
        <v>10790.032799999999</v>
      </c>
      <c r="H36" s="48">
        <v>1888.3</v>
      </c>
      <c r="I36" s="5">
        <f t="shared" si="4"/>
        <v>499.88166400000006</v>
      </c>
      <c r="J36" s="6">
        <f t="shared" si="5"/>
        <v>100476.214464</v>
      </c>
      <c r="K36" s="15">
        <f t="shared" si="6"/>
        <v>89686.181664000003</v>
      </c>
      <c r="L36" s="78" t="s">
        <v>182</v>
      </c>
      <c r="M36" s="78"/>
      <c r="N36" s="177">
        <v>600</v>
      </c>
      <c r="O36" s="156"/>
      <c r="P36" s="170"/>
      <c r="Q36" s="12"/>
      <c r="R36" s="92"/>
      <c r="S36" s="92"/>
      <c r="T36" s="92"/>
      <c r="U36" s="92"/>
      <c r="V36" s="92"/>
      <c r="W36" s="92"/>
      <c r="X36" s="92"/>
      <c r="Y36" s="92"/>
      <c r="Z36" s="92"/>
      <c r="AA36" s="92"/>
    </row>
    <row r="37" spans="1:27" ht="17.25" thickBot="1">
      <c r="A37" s="14" t="s">
        <v>27</v>
      </c>
      <c r="B37" s="9" t="s">
        <v>28</v>
      </c>
      <c r="C37" s="27">
        <v>8</v>
      </c>
      <c r="D37" s="113">
        <v>84109</v>
      </c>
      <c r="E37" s="5">
        <v>0</v>
      </c>
      <c r="F37" s="48">
        <v>1000</v>
      </c>
      <c r="G37" s="5">
        <f t="shared" si="7"/>
        <v>10272.2724</v>
      </c>
      <c r="H37" s="48">
        <v>1888.3</v>
      </c>
      <c r="I37" s="5">
        <f t="shared" si="4"/>
        <v>476.34786200000002</v>
      </c>
      <c r="J37" s="6">
        <f t="shared" si="5"/>
        <v>95745.920262</v>
      </c>
      <c r="K37" s="15">
        <f t="shared" si="6"/>
        <v>85473.647861999998</v>
      </c>
      <c r="L37" s="78" t="s">
        <v>183</v>
      </c>
      <c r="M37" s="78"/>
      <c r="N37" s="177">
        <v>700</v>
      </c>
      <c r="O37" s="156"/>
      <c r="P37" s="170"/>
      <c r="Q37" s="12"/>
      <c r="R37" s="92"/>
      <c r="S37" s="92"/>
      <c r="T37" s="92"/>
      <c r="U37" s="92"/>
      <c r="V37" s="92"/>
      <c r="W37" s="92"/>
      <c r="X37" s="92"/>
      <c r="Y37" s="92"/>
      <c r="Z37" s="92"/>
      <c r="AA37" s="92"/>
    </row>
    <row r="38" spans="1:27" ht="17.25" thickBot="1">
      <c r="A38" s="14" t="s">
        <v>27</v>
      </c>
      <c r="B38" s="144" t="s">
        <v>117</v>
      </c>
      <c r="C38" s="27">
        <v>18</v>
      </c>
      <c r="D38" s="113">
        <v>85313</v>
      </c>
      <c r="E38" s="5">
        <v>0</v>
      </c>
      <c r="F38" s="48">
        <v>1000</v>
      </c>
      <c r="G38" s="5">
        <f t="shared" si="7"/>
        <v>10421.086799999999</v>
      </c>
      <c r="H38" s="48">
        <v>1888.3</v>
      </c>
      <c r="I38" s="5">
        <f t="shared" si="4"/>
        <v>483.11193400000002</v>
      </c>
      <c r="J38" s="6">
        <f t="shared" si="5"/>
        <v>97105.498734000008</v>
      </c>
      <c r="K38" s="15">
        <f t="shared" si="6"/>
        <v>86684.411934000003</v>
      </c>
      <c r="L38" s="78" t="s">
        <v>184</v>
      </c>
      <c r="M38" s="78"/>
      <c r="N38" s="177">
        <v>750</v>
      </c>
      <c r="O38" s="156"/>
      <c r="P38" s="170"/>
      <c r="Q38" s="12"/>
      <c r="R38" s="92"/>
      <c r="S38" s="92"/>
      <c r="T38" s="92"/>
      <c r="U38" s="92"/>
      <c r="V38" s="92"/>
      <c r="W38" s="92"/>
      <c r="X38" s="92"/>
      <c r="Y38" s="92"/>
      <c r="Z38" s="92"/>
      <c r="AA38" s="92"/>
    </row>
    <row r="39" spans="1:27" ht="17.25" thickBot="1">
      <c r="A39" s="14" t="s">
        <v>10</v>
      </c>
      <c r="B39" s="9" t="s">
        <v>9</v>
      </c>
      <c r="C39" s="27">
        <v>1.2</v>
      </c>
      <c r="D39" s="113">
        <v>85193</v>
      </c>
      <c r="E39" s="5">
        <v>0</v>
      </c>
      <c r="F39" s="48">
        <v>1000</v>
      </c>
      <c r="G39" s="5">
        <f t="shared" si="7"/>
        <v>10406.254799999999</v>
      </c>
      <c r="H39" s="48">
        <v>1888.3</v>
      </c>
      <c r="I39" s="5">
        <f t="shared" ref="I39:I46" si="8">(D39-E39-F39+G39+H39)*0.5%</f>
        <v>482.43777399999999</v>
      </c>
      <c r="J39" s="6">
        <f t="shared" ref="J39:J46" si="9">D39-E39-F39+G39+H39+I39</f>
        <v>96969.992574000004</v>
      </c>
      <c r="K39" s="15">
        <f t="shared" ref="K39:K46" si="10">J39-G39</f>
        <v>86563.737774000008</v>
      </c>
      <c r="L39" s="94" t="s">
        <v>185</v>
      </c>
      <c r="M39" s="94"/>
      <c r="N39" s="178">
        <v>800</v>
      </c>
      <c r="O39" s="156"/>
      <c r="P39" s="170"/>
      <c r="Q39" s="12"/>
      <c r="R39" s="92"/>
      <c r="S39" s="92"/>
      <c r="T39" s="92"/>
      <c r="U39" s="92"/>
      <c r="V39" s="92"/>
      <c r="W39" s="92"/>
      <c r="X39" s="92"/>
      <c r="Y39" s="92"/>
      <c r="Z39" s="92"/>
      <c r="AA39" s="92"/>
    </row>
    <row r="40" spans="1:27" ht="13.5" thickBot="1">
      <c r="A40" s="14" t="s">
        <v>79</v>
      </c>
      <c r="B40" s="9" t="s">
        <v>77</v>
      </c>
      <c r="C40" s="27">
        <v>0.35</v>
      </c>
      <c r="D40" s="113">
        <v>88338</v>
      </c>
      <c r="E40" s="5">
        <v>0</v>
      </c>
      <c r="F40" s="48">
        <v>1000</v>
      </c>
      <c r="G40" s="5">
        <f t="shared" si="7"/>
        <v>10794.976799999999</v>
      </c>
      <c r="H40" s="48">
        <v>1888.3</v>
      </c>
      <c r="I40" s="5">
        <f t="shared" si="8"/>
        <v>500.10638400000005</v>
      </c>
      <c r="J40" s="6">
        <f t="shared" si="9"/>
        <v>100521.38318400001</v>
      </c>
      <c r="K40" s="15">
        <f t="shared" si="10"/>
        <v>89726.406384000002</v>
      </c>
      <c r="O40" s="156"/>
      <c r="P40" s="170"/>
      <c r="Q40" s="12"/>
      <c r="R40" s="92"/>
      <c r="S40" s="92"/>
      <c r="T40" s="92"/>
      <c r="U40" s="92"/>
      <c r="V40" s="92"/>
      <c r="W40" s="92"/>
      <c r="X40" s="92"/>
      <c r="Y40" s="92"/>
      <c r="Z40" s="92"/>
      <c r="AA40" s="92"/>
    </row>
    <row r="41" spans="1:27" ht="13.5" thickBot="1">
      <c r="A41" s="14" t="s">
        <v>80</v>
      </c>
      <c r="B41" s="4" t="s">
        <v>78</v>
      </c>
      <c r="C41" s="27">
        <v>0.12</v>
      </c>
      <c r="D41" s="113">
        <v>89334</v>
      </c>
      <c r="E41" s="5">
        <v>2000</v>
      </c>
      <c r="F41" s="48">
        <v>1000</v>
      </c>
      <c r="G41" s="5">
        <f t="shared" si="7"/>
        <v>10670.882399999999</v>
      </c>
      <c r="H41" s="48">
        <v>1888.3</v>
      </c>
      <c r="I41" s="5">
        <f t="shared" si="8"/>
        <v>494.46591200000006</v>
      </c>
      <c r="J41" s="6">
        <f t="shared" si="9"/>
        <v>99387.648312000005</v>
      </c>
      <c r="K41" s="15">
        <f t="shared" si="10"/>
        <v>88716.765912000003</v>
      </c>
      <c r="O41" s="156"/>
      <c r="P41" s="170"/>
      <c r="Q41" s="12"/>
      <c r="R41" s="92"/>
      <c r="S41" s="92"/>
      <c r="T41" s="92"/>
      <c r="U41" s="92"/>
      <c r="V41" s="92"/>
      <c r="W41" s="92"/>
      <c r="X41" s="92"/>
      <c r="Y41" s="92"/>
      <c r="Z41" s="92"/>
      <c r="AA41" s="92"/>
    </row>
    <row r="42" spans="1:27" ht="13.5" thickBot="1">
      <c r="A42" s="14" t="s">
        <v>11</v>
      </c>
      <c r="B42" s="9" t="s">
        <v>156</v>
      </c>
      <c r="C42" s="27">
        <v>0.28000000000000003</v>
      </c>
      <c r="D42" s="113">
        <v>86495</v>
      </c>
      <c r="E42" s="5">
        <v>0</v>
      </c>
      <c r="F42" s="48">
        <v>1000</v>
      </c>
      <c r="G42" s="5">
        <f t="shared" si="7"/>
        <v>10567.181999999999</v>
      </c>
      <c r="H42" s="48">
        <v>1888.3</v>
      </c>
      <c r="I42" s="5">
        <f t="shared" si="8"/>
        <v>489.75241000000005</v>
      </c>
      <c r="J42" s="6">
        <f t="shared" si="9"/>
        <v>98440.234410000005</v>
      </c>
      <c r="K42" s="15">
        <f t="shared" si="10"/>
        <v>87873.052410000004</v>
      </c>
      <c r="O42" s="156"/>
      <c r="P42" s="170"/>
      <c r="Q42" s="12"/>
      <c r="R42" s="92"/>
      <c r="S42" s="92"/>
      <c r="T42" s="92"/>
      <c r="U42" s="92"/>
      <c r="V42" s="92"/>
      <c r="W42" s="92"/>
      <c r="X42" s="92"/>
      <c r="Y42" s="92"/>
      <c r="Z42" s="92"/>
      <c r="AA42" s="92"/>
    </row>
    <row r="43" spans="1:27" ht="13.5" thickBot="1">
      <c r="A43" s="14" t="s">
        <v>11</v>
      </c>
      <c r="B43" s="9" t="s">
        <v>155</v>
      </c>
      <c r="C43" s="27">
        <v>0.22</v>
      </c>
      <c r="D43" s="113">
        <v>86694</v>
      </c>
      <c r="E43" s="5">
        <v>0</v>
      </c>
      <c r="F43" s="48">
        <v>1000</v>
      </c>
      <c r="G43" s="5">
        <f>(D43-E43-F43)*12.36%</f>
        <v>10591.778399999999</v>
      </c>
      <c r="H43" s="48">
        <v>1888.3</v>
      </c>
      <c r="I43" s="5">
        <f>(D43-E43-F43+G43+H43)*0.5%</f>
        <v>490.87039199999998</v>
      </c>
      <c r="J43" s="6">
        <f>D43-E43-F43+G43+H43+I43</f>
        <v>98664.948791999996</v>
      </c>
      <c r="K43" s="15">
        <f>J43-G43</f>
        <v>88073.170392</v>
      </c>
      <c r="O43" s="156"/>
      <c r="P43" s="170"/>
      <c r="Q43" s="12"/>
      <c r="R43" s="92"/>
      <c r="S43" s="92"/>
      <c r="T43" s="92"/>
      <c r="U43" s="92"/>
      <c r="V43" s="92"/>
      <c r="W43" s="92"/>
      <c r="X43" s="92"/>
      <c r="Y43" s="92"/>
      <c r="Z43" s="92"/>
      <c r="AA43" s="92"/>
    </row>
    <row r="44" spans="1:27" ht="17.25" thickBot="1">
      <c r="A44" s="14" t="s">
        <v>125</v>
      </c>
      <c r="B44" s="9" t="s">
        <v>126</v>
      </c>
      <c r="C44" s="27">
        <v>0.3</v>
      </c>
      <c r="D44" s="113">
        <v>85361</v>
      </c>
      <c r="E44" s="5">
        <v>0</v>
      </c>
      <c r="F44" s="48">
        <v>1000</v>
      </c>
      <c r="G44" s="5">
        <f t="shared" si="7"/>
        <v>10427.0196</v>
      </c>
      <c r="H44" s="48">
        <v>1888.3</v>
      </c>
      <c r="I44" s="5">
        <f>(D44-E44-F44+G44+H44)*0.5%</f>
        <v>483.381598</v>
      </c>
      <c r="J44" s="6">
        <f>D44-E44-F44+G44+H44+I44</f>
        <v>97159.70119800001</v>
      </c>
      <c r="K44" s="15">
        <f>J44-G44</f>
        <v>86732.68159800001</v>
      </c>
      <c r="L44" s="82"/>
      <c r="M44" s="82"/>
      <c r="N44" s="83"/>
      <c r="O44" s="156"/>
      <c r="P44" s="170"/>
      <c r="Q44" s="12"/>
      <c r="R44" s="92"/>
      <c r="S44" s="92"/>
      <c r="T44" s="92"/>
      <c r="U44" s="92"/>
      <c r="V44" s="92"/>
      <c r="W44" s="92"/>
      <c r="X44" s="92"/>
      <c r="Y44" s="92"/>
      <c r="Z44" s="92"/>
      <c r="AA44" s="92"/>
    </row>
    <row r="45" spans="1:27" ht="13.5" thickBot="1">
      <c r="A45" s="14" t="s">
        <v>37</v>
      </c>
      <c r="B45" s="9" t="s">
        <v>38</v>
      </c>
      <c r="C45" s="27">
        <v>0.43</v>
      </c>
      <c r="D45" s="113">
        <v>90887</v>
      </c>
      <c r="E45" s="5">
        <v>0</v>
      </c>
      <c r="F45" s="48">
        <v>1000</v>
      </c>
      <c r="G45" s="5">
        <f t="shared" si="7"/>
        <v>11110.033199999998</v>
      </c>
      <c r="H45" s="48">
        <v>1888.3</v>
      </c>
      <c r="I45" s="5">
        <f t="shared" si="8"/>
        <v>514.42666600000007</v>
      </c>
      <c r="J45" s="6">
        <f t="shared" si="9"/>
        <v>103399.75986600001</v>
      </c>
      <c r="K45" s="15">
        <f t="shared" si="10"/>
        <v>92289.726666000002</v>
      </c>
      <c r="O45" s="156"/>
      <c r="P45" s="170"/>
      <c r="Q45" s="12"/>
      <c r="R45" s="92"/>
      <c r="S45" s="92"/>
      <c r="T45" s="92"/>
      <c r="U45" s="92"/>
      <c r="V45" s="92"/>
      <c r="W45" s="92"/>
      <c r="X45" s="92"/>
      <c r="Y45" s="92"/>
      <c r="Z45" s="92"/>
      <c r="AA45" s="92"/>
    </row>
    <row r="46" spans="1:27" ht="13.5" thickBot="1">
      <c r="A46" s="14" t="s">
        <v>37</v>
      </c>
      <c r="B46" s="9" t="s">
        <v>39</v>
      </c>
      <c r="C46" s="27">
        <v>0.33</v>
      </c>
      <c r="D46" s="113">
        <v>92422</v>
      </c>
      <c r="E46" s="5">
        <v>0</v>
      </c>
      <c r="F46" s="48">
        <v>1000</v>
      </c>
      <c r="G46" s="5">
        <f t="shared" si="7"/>
        <v>11299.759199999999</v>
      </c>
      <c r="H46" s="48">
        <v>1888.3</v>
      </c>
      <c r="I46" s="5">
        <f t="shared" si="8"/>
        <v>523.050296</v>
      </c>
      <c r="J46" s="6">
        <f t="shared" si="9"/>
        <v>105133.109496</v>
      </c>
      <c r="K46" s="15">
        <f t="shared" si="10"/>
        <v>93833.350296000004</v>
      </c>
      <c r="O46" s="156"/>
      <c r="P46" s="170"/>
      <c r="Q46" s="12"/>
      <c r="R46" s="92"/>
      <c r="S46" s="92"/>
      <c r="T46" s="92"/>
      <c r="U46" s="92"/>
      <c r="V46" s="92"/>
      <c r="W46" s="92"/>
      <c r="X46" s="92"/>
      <c r="Y46" s="92"/>
      <c r="Z46" s="92"/>
      <c r="AA46" s="92"/>
    </row>
    <row r="47" spans="1:27" ht="13.5" thickBot="1">
      <c r="A47" s="14" t="s">
        <v>37</v>
      </c>
      <c r="B47" s="9" t="s">
        <v>123</v>
      </c>
      <c r="C47" s="27">
        <v>0.22</v>
      </c>
      <c r="D47" s="113">
        <v>92379</v>
      </c>
      <c r="E47" s="5">
        <v>0</v>
      </c>
      <c r="F47" s="48">
        <v>1000</v>
      </c>
      <c r="G47" s="5">
        <f t="shared" si="7"/>
        <v>11294.444399999998</v>
      </c>
      <c r="H47" s="48">
        <v>1888.3</v>
      </c>
      <c r="I47" s="5">
        <f t="shared" ref="I47:I55" si="11">(D47-E47-F47+G47+H47)*0.5%</f>
        <v>522.80872199999999</v>
      </c>
      <c r="J47" s="6">
        <f t="shared" ref="J47:J55" si="12">D47-E47-F47+G47+H47+I47</f>
        <v>105084.553122</v>
      </c>
      <c r="K47" s="15">
        <f t="shared" ref="K47:K55" si="13">J47-G47</f>
        <v>93790.108722000004</v>
      </c>
      <c r="O47" s="156"/>
      <c r="P47" s="170"/>
      <c r="Q47" s="12"/>
      <c r="R47" s="92"/>
      <c r="S47" s="92"/>
      <c r="T47" s="92"/>
      <c r="U47" s="92"/>
      <c r="V47" s="92"/>
      <c r="W47" s="92"/>
      <c r="X47" s="92"/>
      <c r="Y47" s="92"/>
      <c r="Z47" s="92"/>
      <c r="AA47" s="92"/>
    </row>
    <row r="48" spans="1:27" ht="14.25" thickBot="1">
      <c r="A48" s="14" t="s">
        <v>37</v>
      </c>
      <c r="B48" s="4" t="s">
        <v>119</v>
      </c>
      <c r="C48" s="27"/>
      <c r="D48" s="113">
        <v>86375</v>
      </c>
      <c r="E48" s="5">
        <v>0</v>
      </c>
      <c r="F48" s="48">
        <v>1000</v>
      </c>
      <c r="G48" s="5">
        <f t="shared" si="7"/>
        <v>10552.349999999999</v>
      </c>
      <c r="H48" s="48">
        <v>1888.3</v>
      </c>
      <c r="I48" s="5">
        <f t="shared" si="11"/>
        <v>489.07825000000003</v>
      </c>
      <c r="J48" s="6">
        <f t="shared" si="12"/>
        <v>98304.728250000015</v>
      </c>
      <c r="K48" s="15">
        <f t="shared" si="13"/>
        <v>87752.378250000009</v>
      </c>
      <c r="L48" s="59" t="s">
        <v>84</v>
      </c>
      <c r="O48" s="156"/>
      <c r="P48" s="170"/>
      <c r="Q48" s="12"/>
      <c r="R48" s="92"/>
      <c r="S48" s="92"/>
      <c r="T48" s="92"/>
      <c r="U48" s="92"/>
      <c r="V48" s="92"/>
      <c r="W48" s="92"/>
      <c r="X48" s="92"/>
      <c r="Y48" s="92"/>
      <c r="Z48" s="92"/>
      <c r="AA48" s="92"/>
    </row>
    <row r="49" spans="1:27" ht="14.25" thickBot="1">
      <c r="A49" s="14" t="s">
        <v>37</v>
      </c>
      <c r="B49" s="4" t="s">
        <v>151</v>
      </c>
      <c r="C49" s="27"/>
      <c r="D49" s="113">
        <v>90477</v>
      </c>
      <c r="E49" s="5">
        <v>0</v>
      </c>
      <c r="F49" s="48">
        <v>1000</v>
      </c>
      <c r="G49" s="5">
        <f>(D49-E49-F49)*12.36%</f>
        <v>11059.357199999999</v>
      </c>
      <c r="H49" s="48">
        <v>1888.3</v>
      </c>
      <c r="I49" s="5">
        <f>(D49-E49-F49+G49+H49)*0.5%</f>
        <v>512.12328600000001</v>
      </c>
      <c r="J49" s="6">
        <f>D49-E49-F49+G49+H49+I49</f>
        <v>102936.780486</v>
      </c>
      <c r="K49" s="15">
        <f>J49-G49</f>
        <v>91877.423286000005</v>
      </c>
      <c r="M49" s="59"/>
      <c r="O49" s="156"/>
      <c r="P49" s="170"/>
      <c r="Q49" s="12"/>
      <c r="R49" s="92"/>
      <c r="S49" s="92"/>
      <c r="T49" s="92"/>
      <c r="U49" s="92"/>
      <c r="V49" s="92"/>
      <c r="W49" s="92"/>
      <c r="X49" s="92"/>
      <c r="Y49" s="92"/>
      <c r="Z49" s="92"/>
      <c r="AA49" s="92"/>
    </row>
    <row r="50" spans="1:27" ht="14.25" thickBot="1">
      <c r="A50" s="13" t="s">
        <v>37</v>
      </c>
      <c r="B50" s="4" t="s">
        <v>143</v>
      </c>
      <c r="C50" s="27"/>
      <c r="D50" s="113">
        <v>86067</v>
      </c>
      <c r="E50" s="113">
        <v>0</v>
      </c>
      <c r="F50" s="48">
        <v>1000</v>
      </c>
      <c r="G50" s="5">
        <f t="shared" si="7"/>
        <v>10514.281199999999</v>
      </c>
      <c r="H50" s="48">
        <v>1888.3</v>
      </c>
      <c r="I50" s="113">
        <f>(D50-E50-F50+G50+H50)*0.5%</f>
        <v>487.34790600000002</v>
      </c>
      <c r="J50" s="132">
        <f>D50-E50-F50+G50+H50+I50</f>
        <v>97956.929105999996</v>
      </c>
      <c r="K50" s="133">
        <f>J50-G50</f>
        <v>87442.647905999998</v>
      </c>
      <c r="M50" s="59"/>
      <c r="O50" s="156"/>
      <c r="P50" s="170"/>
      <c r="Q50" s="12"/>
      <c r="R50" s="92"/>
      <c r="S50" s="92"/>
      <c r="T50" s="92"/>
      <c r="U50" s="92"/>
      <c r="V50" s="92"/>
      <c r="W50" s="92"/>
      <c r="X50" s="92"/>
      <c r="Y50" s="92"/>
      <c r="Z50" s="92"/>
      <c r="AA50" s="92"/>
    </row>
    <row r="51" spans="1:27" ht="13.5" thickBot="1">
      <c r="A51" s="14" t="s">
        <v>2</v>
      </c>
      <c r="B51" s="9" t="s">
        <v>3</v>
      </c>
      <c r="C51" s="27" t="s">
        <v>31</v>
      </c>
      <c r="D51" s="113">
        <v>79444</v>
      </c>
      <c r="E51" s="5">
        <v>0</v>
      </c>
      <c r="F51" s="5">
        <v>0</v>
      </c>
      <c r="G51" s="5">
        <f t="shared" si="7"/>
        <v>9819.2783999999992</v>
      </c>
      <c r="H51" s="48">
        <v>1888.3</v>
      </c>
      <c r="I51" s="5">
        <f t="shared" si="11"/>
        <v>455.75789200000003</v>
      </c>
      <c r="J51" s="6">
        <f t="shared" si="12"/>
        <v>91607.336291999993</v>
      </c>
      <c r="K51" s="15">
        <f t="shared" si="13"/>
        <v>81788.057891999997</v>
      </c>
      <c r="O51" s="156"/>
      <c r="P51" s="170"/>
      <c r="Q51" s="12"/>
      <c r="R51" s="92"/>
      <c r="S51" s="92"/>
      <c r="T51" s="92"/>
      <c r="U51" s="92"/>
      <c r="V51" s="92"/>
      <c r="W51" s="92"/>
      <c r="X51" s="92"/>
      <c r="Y51" s="92"/>
      <c r="Z51" s="92"/>
      <c r="AA51" s="92"/>
    </row>
    <row r="52" spans="1:27" ht="13.5" thickBot="1">
      <c r="A52" s="14" t="s">
        <v>2</v>
      </c>
      <c r="B52" s="9" t="s">
        <v>4</v>
      </c>
      <c r="C52" s="27" t="s">
        <v>31</v>
      </c>
      <c r="D52" s="113">
        <v>81134</v>
      </c>
      <c r="E52" s="5">
        <v>0</v>
      </c>
      <c r="F52" s="5">
        <v>0</v>
      </c>
      <c r="G52" s="5">
        <f t="shared" si="7"/>
        <v>10028.162399999999</v>
      </c>
      <c r="H52" s="48">
        <v>1888.3</v>
      </c>
      <c r="I52" s="5">
        <f t="shared" si="11"/>
        <v>465.25231200000002</v>
      </c>
      <c r="J52" s="6">
        <f t="shared" si="12"/>
        <v>93515.714712000001</v>
      </c>
      <c r="K52" s="15">
        <f t="shared" si="13"/>
        <v>83487.552312</v>
      </c>
      <c r="O52" s="156"/>
      <c r="P52" s="170"/>
      <c r="Q52" s="12"/>
      <c r="R52" s="92"/>
      <c r="S52" s="92"/>
      <c r="T52" s="92"/>
      <c r="U52" s="92"/>
      <c r="V52" s="92"/>
      <c r="W52" s="92"/>
      <c r="X52" s="92"/>
      <c r="Y52" s="92"/>
      <c r="Z52" s="92"/>
      <c r="AA52" s="92"/>
    </row>
    <row r="53" spans="1:27" ht="13.5" thickBot="1">
      <c r="A53" s="13" t="s">
        <v>2</v>
      </c>
      <c r="B53" s="4" t="s">
        <v>14</v>
      </c>
      <c r="C53" s="27" t="s">
        <v>31</v>
      </c>
      <c r="D53" s="113">
        <v>81681</v>
      </c>
      <c r="E53" s="5">
        <v>0</v>
      </c>
      <c r="F53" s="5">
        <v>0</v>
      </c>
      <c r="G53" s="5">
        <f t="shared" si="7"/>
        <v>10095.771599999998</v>
      </c>
      <c r="H53" s="48">
        <v>1888.3</v>
      </c>
      <c r="I53" s="5">
        <f t="shared" si="11"/>
        <v>468.32535799999999</v>
      </c>
      <c r="J53" s="6">
        <f t="shared" si="12"/>
        <v>94133.396957999998</v>
      </c>
      <c r="K53" s="15">
        <f t="shared" si="13"/>
        <v>84037.625358000005</v>
      </c>
      <c r="O53" s="156"/>
      <c r="P53" s="170"/>
      <c r="Q53" s="12"/>
      <c r="R53" s="92"/>
      <c r="S53" s="92"/>
      <c r="T53" s="92"/>
      <c r="U53" s="92"/>
      <c r="V53" s="92"/>
      <c r="W53" s="92"/>
      <c r="X53" s="92"/>
      <c r="Y53" s="92"/>
      <c r="Z53" s="92"/>
      <c r="AA53" s="92"/>
    </row>
    <row r="54" spans="1:27" ht="13.5" thickBot="1">
      <c r="A54" s="14" t="s">
        <v>2</v>
      </c>
      <c r="B54" s="9" t="s">
        <v>5</v>
      </c>
      <c r="C54" s="27" t="s">
        <v>31</v>
      </c>
      <c r="D54" s="113">
        <v>79930</v>
      </c>
      <c r="E54" s="5">
        <v>0</v>
      </c>
      <c r="F54" s="5">
        <v>0</v>
      </c>
      <c r="G54" s="5">
        <f t="shared" si="7"/>
        <v>9879.3479999999981</v>
      </c>
      <c r="H54" s="48">
        <v>1888.3</v>
      </c>
      <c r="I54" s="5">
        <f t="shared" si="11"/>
        <v>458.48824000000002</v>
      </c>
      <c r="J54" s="6">
        <f t="shared" si="12"/>
        <v>92156.136240000007</v>
      </c>
      <c r="K54" s="15">
        <f t="shared" si="13"/>
        <v>82276.788240000009</v>
      </c>
      <c r="O54" s="156"/>
      <c r="P54" s="170"/>
      <c r="Q54" s="12"/>
      <c r="R54" s="92"/>
      <c r="S54" s="92"/>
      <c r="T54" s="92"/>
      <c r="U54" s="92"/>
      <c r="V54" s="92"/>
      <c r="W54" s="92"/>
      <c r="X54" s="92"/>
      <c r="Y54" s="92"/>
      <c r="Z54" s="92"/>
      <c r="AA54" s="92"/>
    </row>
    <row r="55" spans="1:27" ht="13.5" thickBot="1">
      <c r="A55" s="51" t="s">
        <v>2</v>
      </c>
      <c r="B55" s="52" t="s">
        <v>32</v>
      </c>
      <c r="C55" s="28" t="s">
        <v>31</v>
      </c>
      <c r="D55" s="114">
        <v>82316</v>
      </c>
      <c r="E55" s="53">
        <v>0</v>
      </c>
      <c r="F55" s="53">
        <v>0</v>
      </c>
      <c r="G55" s="22">
        <f t="shared" si="7"/>
        <v>10174.257599999999</v>
      </c>
      <c r="H55" s="48">
        <v>1888.3</v>
      </c>
      <c r="I55" s="22">
        <f t="shared" si="11"/>
        <v>471.892788</v>
      </c>
      <c r="J55" s="32">
        <f t="shared" si="12"/>
        <v>94850.450387999997</v>
      </c>
      <c r="K55" s="23">
        <f t="shared" si="13"/>
        <v>84676.192788</v>
      </c>
      <c r="O55" s="173"/>
      <c r="P55" s="170"/>
      <c r="Q55" s="12"/>
      <c r="R55" s="92"/>
      <c r="S55" s="92"/>
      <c r="T55" s="92"/>
      <c r="U55" s="92"/>
      <c r="V55" s="92"/>
      <c r="W55" s="92"/>
      <c r="X55" s="92"/>
      <c r="Y55" s="92"/>
      <c r="Z55" s="92"/>
      <c r="AA55" s="92"/>
    </row>
    <row r="56" spans="1:27" ht="13.5" thickBot="1">
      <c r="B56" s="3"/>
      <c r="D56" s="7"/>
      <c r="E56" s="7"/>
      <c r="F56" s="7"/>
      <c r="G56" s="7"/>
      <c r="H56" s="7"/>
      <c r="I56" s="7"/>
      <c r="J56" s="8"/>
      <c r="R56" s="92"/>
      <c r="S56" s="92"/>
      <c r="T56" s="92"/>
      <c r="U56" s="92"/>
      <c r="V56" s="92"/>
      <c r="W56" s="92"/>
      <c r="X56" s="92"/>
      <c r="Y56" s="92"/>
      <c r="Z56" s="92"/>
      <c r="AA56" s="92"/>
    </row>
    <row r="57" spans="1:27" ht="16.5" thickBot="1">
      <c r="A57" s="208" t="s">
        <v>85</v>
      </c>
      <c r="B57" s="209"/>
      <c r="C57" s="209"/>
      <c r="D57" s="209"/>
      <c r="E57" s="209"/>
      <c r="F57" s="209"/>
      <c r="G57" s="209"/>
      <c r="H57" s="209"/>
      <c r="I57" s="209"/>
      <c r="J57" s="209"/>
      <c r="K57" s="146"/>
      <c r="R57" s="92"/>
      <c r="S57" s="92"/>
      <c r="T57" s="92"/>
      <c r="U57" s="92"/>
      <c r="V57" s="92"/>
      <c r="W57" s="92"/>
      <c r="X57" s="92"/>
      <c r="Y57" s="92"/>
      <c r="Z57" s="92"/>
      <c r="AA57" s="92"/>
    </row>
    <row r="58" spans="1:27" ht="13.5" thickBot="1">
      <c r="A58" s="204" t="s">
        <v>15</v>
      </c>
      <c r="B58" s="205"/>
      <c r="C58" s="40" t="s">
        <v>8</v>
      </c>
      <c r="D58" s="40" t="s">
        <v>0</v>
      </c>
      <c r="E58" s="40" t="s">
        <v>76</v>
      </c>
      <c r="F58" s="40" t="s">
        <v>16</v>
      </c>
      <c r="G58" s="40" t="s">
        <v>146</v>
      </c>
      <c r="H58" s="40" t="s">
        <v>18</v>
      </c>
      <c r="I58" s="40" t="s">
        <v>17</v>
      </c>
      <c r="J58" s="39" t="s">
        <v>1</v>
      </c>
      <c r="K58" s="41" t="s">
        <v>75</v>
      </c>
      <c r="O58" s="157"/>
      <c r="R58" s="92"/>
      <c r="S58" s="92"/>
      <c r="T58" s="92"/>
      <c r="U58" s="92"/>
      <c r="V58" s="92"/>
      <c r="W58" s="92"/>
      <c r="X58" s="92"/>
      <c r="Y58" s="92"/>
      <c r="Z58" s="92"/>
      <c r="AA58" s="92"/>
    </row>
    <row r="59" spans="1:27" ht="13.5" thickBot="1">
      <c r="A59" s="56" t="s">
        <v>34</v>
      </c>
      <c r="B59" s="57" t="s">
        <v>92</v>
      </c>
      <c r="C59" s="35">
        <v>0.92</v>
      </c>
      <c r="D59" s="117">
        <v>87701</v>
      </c>
      <c r="E59" s="58">
        <v>0</v>
      </c>
      <c r="F59" s="48">
        <v>1000</v>
      </c>
      <c r="G59" s="36">
        <f>(D59-E59-F59)*12.36%</f>
        <v>10716.2436</v>
      </c>
      <c r="H59" s="48">
        <v>1888.3</v>
      </c>
      <c r="I59" s="36">
        <f t="shared" ref="I59:I68" si="14">(D59-E59-F59+G59+H59)*0.5%</f>
        <v>496.52771800000005</v>
      </c>
      <c r="J59" s="37">
        <f t="shared" ref="J59:J68" si="15">D59-E59-F59+G59+H59+I59</f>
        <v>99802.071318000002</v>
      </c>
      <c r="K59" s="38">
        <f t="shared" ref="K59:K68" si="16">J59-G59</f>
        <v>89085.827718</v>
      </c>
      <c r="O59" s="157"/>
      <c r="P59" s="170"/>
      <c r="Q59" s="12"/>
      <c r="R59" s="92"/>
      <c r="S59" s="92"/>
      <c r="T59" s="92"/>
      <c r="U59" s="92"/>
      <c r="V59" s="92"/>
      <c r="W59" s="92"/>
      <c r="X59" s="92"/>
      <c r="Y59" s="92"/>
      <c r="Z59" s="92"/>
      <c r="AA59" s="92"/>
    </row>
    <row r="60" spans="1:27" ht="13.5" thickBot="1">
      <c r="A60" s="56" t="s">
        <v>34</v>
      </c>
      <c r="B60" s="57" t="s">
        <v>91</v>
      </c>
      <c r="C60" s="35">
        <v>2</v>
      </c>
      <c r="D60" s="117">
        <v>87701</v>
      </c>
      <c r="E60" s="58">
        <v>0</v>
      </c>
      <c r="F60" s="48">
        <v>1000</v>
      </c>
      <c r="G60" s="5">
        <f t="shared" ref="G60:G68" si="17">(D60-E60-F60)*12.36%</f>
        <v>10716.2436</v>
      </c>
      <c r="H60" s="48">
        <v>1888.3</v>
      </c>
      <c r="I60" s="36">
        <f>(D60-E60-F60+G60+H60)*0.5%</f>
        <v>496.52771800000005</v>
      </c>
      <c r="J60" s="37">
        <f>D60-E60-F60+G60+H60+I60</f>
        <v>99802.071318000002</v>
      </c>
      <c r="K60" s="38">
        <f>J60-G60</f>
        <v>89085.827718</v>
      </c>
      <c r="O60" s="157"/>
      <c r="P60" s="170"/>
      <c r="Q60" s="12"/>
      <c r="R60" s="92"/>
      <c r="S60" s="92"/>
      <c r="T60" s="92"/>
      <c r="U60" s="92"/>
      <c r="V60" s="92"/>
      <c r="W60" s="92"/>
      <c r="X60" s="92"/>
      <c r="Y60" s="92"/>
      <c r="Z60" s="92"/>
      <c r="AA60" s="92"/>
    </row>
    <row r="61" spans="1:27" ht="13.5" thickBot="1">
      <c r="A61" s="56" t="s">
        <v>34</v>
      </c>
      <c r="B61" s="57" t="s">
        <v>168</v>
      </c>
      <c r="C61" s="35">
        <v>2</v>
      </c>
      <c r="D61" s="117">
        <v>88199</v>
      </c>
      <c r="E61" s="58">
        <v>0</v>
      </c>
      <c r="F61" s="145">
        <v>1000</v>
      </c>
      <c r="G61" s="36">
        <f t="shared" si="17"/>
        <v>10777.796399999999</v>
      </c>
      <c r="H61" s="48">
        <v>1888.3</v>
      </c>
      <c r="I61" s="36">
        <f>(D61-E61-F61+G61+H61)*0.5%</f>
        <v>499.32548199999997</v>
      </c>
      <c r="J61" s="37">
        <f>D61-E61-F61+G61+H61+I61</f>
        <v>100364.421882</v>
      </c>
      <c r="K61" s="38">
        <f>J61-G61</f>
        <v>89586.625482000003</v>
      </c>
      <c r="O61" s="157"/>
      <c r="P61" s="170"/>
      <c r="Q61" s="12"/>
      <c r="R61" s="92"/>
      <c r="S61" s="92"/>
      <c r="T61" s="92"/>
      <c r="U61" s="92"/>
      <c r="V61" s="92"/>
      <c r="W61" s="92"/>
      <c r="X61" s="92"/>
      <c r="Y61" s="92"/>
      <c r="Z61" s="92"/>
      <c r="AA61" s="92"/>
    </row>
    <row r="62" spans="1:27" ht="13.5" thickBot="1">
      <c r="A62" s="24" t="s">
        <v>83</v>
      </c>
      <c r="B62" s="18" t="s">
        <v>13</v>
      </c>
      <c r="C62" s="27">
        <v>4.2</v>
      </c>
      <c r="D62" s="118">
        <v>89890</v>
      </c>
      <c r="E62" s="17">
        <v>0</v>
      </c>
      <c r="F62" s="48">
        <v>1000</v>
      </c>
      <c r="G62" s="5">
        <f t="shared" si="17"/>
        <v>10986.803999999998</v>
      </c>
      <c r="H62" s="48">
        <v>1888.3</v>
      </c>
      <c r="I62" s="5">
        <f t="shared" si="14"/>
        <v>508.82552000000004</v>
      </c>
      <c r="J62" s="6">
        <f t="shared" si="15"/>
        <v>102273.92952000001</v>
      </c>
      <c r="K62" s="15">
        <f t="shared" si="16"/>
        <v>91287.125520000001</v>
      </c>
      <c r="O62" s="157"/>
      <c r="P62" s="170"/>
      <c r="Q62" s="12"/>
      <c r="R62" s="92"/>
      <c r="S62" s="92"/>
      <c r="T62" s="92"/>
      <c r="U62" s="92"/>
      <c r="V62" s="92"/>
      <c r="W62" s="92"/>
      <c r="X62" s="92"/>
      <c r="Y62" s="92"/>
      <c r="Z62" s="92"/>
      <c r="AA62" s="92"/>
    </row>
    <row r="63" spans="1:27" ht="13.5" thickBot="1">
      <c r="A63" s="24" t="s">
        <v>41</v>
      </c>
      <c r="B63" s="18" t="s">
        <v>40</v>
      </c>
      <c r="C63" s="27">
        <v>6.5</v>
      </c>
      <c r="D63" s="118">
        <v>90189</v>
      </c>
      <c r="E63" s="17">
        <v>0</v>
      </c>
      <c r="F63" s="48">
        <v>1000</v>
      </c>
      <c r="G63" s="5">
        <f t="shared" si="17"/>
        <v>11023.760399999999</v>
      </c>
      <c r="H63" s="48">
        <v>1888.3</v>
      </c>
      <c r="I63" s="5">
        <f t="shared" si="14"/>
        <v>510.50530200000003</v>
      </c>
      <c r="J63" s="6">
        <f t="shared" si="15"/>
        <v>102611.56570200001</v>
      </c>
      <c r="K63" s="15">
        <f t="shared" si="16"/>
        <v>91587.805302000008</v>
      </c>
      <c r="O63" s="157"/>
      <c r="P63" s="170"/>
      <c r="Q63" s="12"/>
      <c r="R63" s="92"/>
      <c r="S63" s="92"/>
      <c r="T63" s="92"/>
      <c r="U63" s="92"/>
      <c r="V63" s="92"/>
      <c r="W63" s="92"/>
      <c r="X63" s="92"/>
      <c r="Y63" s="92"/>
      <c r="Z63" s="92"/>
      <c r="AA63" s="92"/>
    </row>
    <row r="64" spans="1:27" ht="13.5" thickBot="1">
      <c r="A64" s="24" t="s">
        <v>82</v>
      </c>
      <c r="B64" s="18" t="s">
        <v>88</v>
      </c>
      <c r="C64" s="27">
        <v>30</v>
      </c>
      <c r="D64" s="118">
        <v>94273</v>
      </c>
      <c r="E64" s="17">
        <v>0</v>
      </c>
      <c r="F64" s="48">
        <v>1000</v>
      </c>
      <c r="G64" s="5">
        <f t="shared" si="17"/>
        <v>11528.542799999999</v>
      </c>
      <c r="H64" s="48">
        <v>1888.3</v>
      </c>
      <c r="I64" s="5">
        <f>(D64-E64-F64+G64+H64)*0.5%</f>
        <v>533.44921399999998</v>
      </c>
      <c r="J64" s="6">
        <f>D64-E64-F64+G64+H64+I64</f>
        <v>107223.29201399999</v>
      </c>
      <c r="K64" s="15">
        <f>J64-G64</f>
        <v>95694.749213999996</v>
      </c>
      <c r="O64" s="157"/>
      <c r="P64" s="170"/>
      <c r="Q64" s="12"/>
      <c r="R64" s="92"/>
      <c r="S64" s="92"/>
      <c r="T64" s="92"/>
      <c r="U64" s="92"/>
      <c r="V64" s="92"/>
      <c r="W64" s="92"/>
      <c r="X64" s="92"/>
      <c r="Y64" s="92"/>
      <c r="Z64" s="92"/>
      <c r="AA64" s="92"/>
    </row>
    <row r="65" spans="1:27" ht="13.5" thickBot="1">
      <c r="A65" s="24" t="s">
        <v>82</v>
      </c>
      <c r="B65" s="18" t="s">
        <v>81</v>
      </c>
      <c r="C65" s="27">
        <v>50</v>
      </c>
      <c r="D65" s="118">
        <v>94571</v>
      </c>
      <c r="E65" s="17">
        <v>0</v>
      </c>
      <c r="F65" s="48">
        <v>1000</v>
      </c>
      <c r="G65" s="5">
        <f t="shared" si="17"/>
        <v>11565.375599999999</v>
      </c>
      <c r="H65" s="48">
        <v>1888.3</v>
      </c>
      <c r="I65" s="5">
        <f>(D65-E65-F65+G65+H65)*0.5%</f>
        <v>535.123378</v>
      </c>
      <c r="J65" s="6">
        <f>D65-E65-F65+G65+H65+I65</f>
        <v>107559.79897800001</v>
      </c>
      <c r="K65" s="15">
        <f>J65-G65</f>
        <v>95994.423378000007</v>
      </c>
      <c r="O65" s="157"/>
      <c r="P65" s="170"/>
      <c r="Q65" s="12"/>
      <c r="R65" s="92"/>
      <c r="S65" s="92"/>
      <c r="T65" s="92"/>
      <c r="U65" s="92"/>
      <c r="V65" s="92"/>
      <c r="W65" s="92"/>
      <c r="X65" s="92"/>
      <c r="Y65" s="92"/>
      <c r="Z65" s="92"/>
      <c r="AA65" s="92"/>
    </row>
    <row r="66" spans="1:27" ht="13.5" thickBot="1">
      <c r="A66" s="24" t="s">
        <v>2</v>
      </c>
      <c r="B66" s="18" t="s">
        <v>33</v>
      </c>
      <c r="C66" s="27" t="s">
        <v>31</v>
      </c>
      <c r="D66" s="118">
        <v>85711</v>
      </c>
      <c r="E66" s="17">
        <v>0</v>
      </c>
      <c r="F66" s="17">
        <v>0</v>
      </c>
      <c r="G66" s="5">
        <f t="shared" si="17"/>
        <v>10593.879599999998</v>
      </c>
      <c r="H66" s="48">
        <v>1888.3</v>
      </c>
      <c r="I66" s="5">
        <f t="shared" si="14"/>
        <v>490.96589800000004</v>
      </c>
      <c r="J66" s="6">
        <f t="shared" si="15"/>
        <v>98684.145497999998</v>
      </c>
      <c r="K66" s="15">
        <f t="shared" si="16"/>
        <v>88090.265897999998</v>
      </c>
      <c r="O66" s="157"/>
      <c r="P66" s="170"/>
      <c r="Q66" s="12"/>
      <c r="R66" s="92"/>
      <c r="S66" s="92"/>
      <c r="T66" s="92"/>
      <c r="U66" s="92"/>
      <c r="V66" s="92"/>
      <c r="W66" s="92"/>
      <c r="X66" s="92"/>
      <c r="Y66" s="92"/>
      <c r="Z66" s="92"/>
      <c r="AA66" s="92"/>
    </row>
    <row r="67" spans="1:27" ht="13.5" thickBot="1">
      <c r="A67" s="24" t="s">
        <v>2</v>
      </c>
      <c r="B67" s="18" t="s">
        <v>35</v>
      </c>
      <c r="C67" s="27" t="s">
        <v>31</v>
      </c>
      <c r="D67" s="118">
        <v>84816</v>
      </c>
      <c r="E67" s="17">
        <v>0</v>
      </c>
      <c r="F67" s="17">
        <v>0</v>
      </c>
      <c r="G67" s="5">
        <f t="shared" si="17"/>
        <v>10483.257599999999</v>
      </c>
      <c r="H67" s="48">
        <v>1888.3</v>
      </c>
      <c r="I67" s="5">
        <f t="shared" si="14"/>
        <v>485.93778800000001</v>
      </c>
      <c r="J67" s="6">
        <f t="shared" si="15"/>
        <v>97673.495387999996</v>
      </c>
      <c r="K67" s="15">
        <f t="shared" si="16"/>
        <v>87190.237787999999</v>
      </c>
      <c r="O67" s="157"/>
      <c r="P67" s="170"/>
      <c r="Q67" s="12"/>
      <c r="R67" s="92"/>
      <c r="S67" s="92"/>
      <c r="T67" s="92"/>
      <c r="U67" s="92"/>
      <c r="V67" s="92"/>
      <c r="W67" s="92"/>
      <c r="X67" s="92"/>
      <c r="Y67" s="92"/>
      <c r="Z67" s="92"/>
      <c r="AA67" s="92"/>
    </row>
    <row r="68" spans="1:27" ht="13.5" thickBot="1">
      <c r="A68" s="55" t="s">
        <v>2</v>
      </c>
      <c r="B68" s="25" t="s">
        <v>36</v>
      </c>
      <c r="C68" s="28" t="s">
        <v>31</v>
      </c>
      <c r="D68" s="119">
        <v>84268</v>
      </c>
      <c r="E68" s="26">
        <v>0</v>
      </c>
      <c r="F68" s="26">
        <v>0</v>
      </c>
      <c r="G68" s="22">
        <f t="shared" si="17"/>
        <v>10415.524799999999</v>
      </c>
      <c r="H68" s="48">
        <v>1888.3</v>
      </c>
      <c r="I68" s="22">
        <f t="shared" si="14"/>
        <v>482.85912400000001</v>
      </c>
      <c r="J68" s="32">
        <f t="shared" si="15"/>
        <v>97054.683923999997</v>
      </c>
      <c r="K68" s="23">
        <f t="shared" si="16"/>
        <v>86639.159123999998</v>
      </c>
      <c r="O68" s="157"/>
      <c r="P68" s="170"/>
      <c r="Q68" s="12"/>
      <c r="R68" s="92"/>
      <c r="S68" s="92"/>
      <c r="T68" s="92"/>
      <c r="U68" s="92"/>
      <c r="V68" s="92"/>
      <c r="W68" s="92"/>
      <c r="X68" s="92"/>
      <c r="Y68" s="92"/>
      <c r="Z68" s="92"/>
      <c r="AA68" s="92"/>
    </row>
    <row r="70" spans="1:27" ht="13.5">
      <c r="A70" s="59"/>
    </row>
  </sheetData>
  <sheetProtection formatCells="0" formatColumns="0" formatRows="0" insertColumns="0" deleteColumns="0" deleteRows="0"/>
  <mergeCells count="15">
    <mergeCell ref="L8:N9"/>
    <mergeCell ref="L31:N32"/>
    <mergeCell ref="A31:B31"/>
    <mergeCell ref="A57:J57"/>
    <mergeCell ref="A58:B58"/>
    <mergeCell ref="A8:K8"/>
    <mergeCell ref="A9:I9"/>
    <mergeCell ref="A10:B10"/>
    <mergeCell ref="A30:J30"/>
    <mergeCell ref="B5:K5"/>
    <mergeCell ref="A6:K6"/>
    <mergeCell ref="A1:L1"/>
    <mergeCell ref="A2:L2"/>
    <mergeCell ref="B3:K3"/>
    <mergeCell ref="B4:K4"/>
  </mergeCells>
  <phoneticPr fontId="2" type="noConversion"/>
  <pageMargins left="0.511811023622047" right="0.511811023622047" top="0.734251969" bottom="0.261811024" header="0.511811023622047" footer="0.511811023622047"/>
  <pageSetup paperSize="9" scale="5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1"/>
  <sheetViews>
    <sheetView topLeftCell="A15" workbookViewId="0">
      <selection activeCell="O45" sqref="O1:P65536"/>
    </sheetView>
  </sheetViews>
  <sheetFormatPr defaultRowHeight="12.75"/>
  <cols>
    <col min="1" max="1" width="11.5703125" customWidth="1"/>
    <col min="2" max="2" width="17.7109375" customWidth="1"/>
    <col min="3" max="3" width="6.42578125" customWidth="1"/>
    <col min="4" max="4" width="11.42578125" customWidth="1"/>
    <col min="5" max="5" width="9.28515625" customWidth="1"/>
    <col min="6" max="6" width="8.5703125" customWidth="1"/>
    <col min="7" max="7" width="11" bestFit="1" customWidth="1"/>
    <col min="8" max="8" width="10.5703125" bestFit="1" customWidth="1"/>
    <col min="9" max="9" width="11.7109375" bestFit="1" customWidth="1"/>
    <col min="10" max="10" width="12.5703125" bestFit="1" customWidth="1"/>
    <col min="11" max="11" width="13.5703125" bestFit="1" customWidth="1"/>
    <col min="14" max="14" width="9.42578125" bestFit="1" customWidth="1"/>
    <col min="15" max="15" width="11.28515625" style="92" customWidth="1"/>
    <col min="16" max="17" width="9.140625" style="92"/>
  </cols>
  <sheetData>
    <row r="1" spans="1:17" ht="23.25">
      <c r="A1" s="183" t="s">
        <v>115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91"/>
      <c r="M1" s="91"/>
      <c r="N1" s="91"/>
    </row>
    <row r="2" spans="1:17" ht="16.5">
      <c r="A2" s="185" t="s">
        <v>110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92"/>
      <c r="N2" s="92"/>
    </row>
    <row r="3" spans="1:17" ht="15">
      <c r="A3" s="99"/>
      <c r="B3" s="180" t="s">
        <v>111</v>
      </c>
      <c r="C3" s="180"/>
      <c r="D3" s="180"/>
      <c r="E3" s="180"/>
      <c r="F3" s="180"/>
      <c r="G3" s="180"/>
      <c r="H3" s="180"/>
      <c r="I3" s="180"/>
      <c r="J3" s="180"/>
      <c r="K3" s="180"/>
      <c r="L3" s="92"/>
      <c r="M3" s="92"/>
      <c r="N3" s="92"/>
    </row>
    <row r="4" spans="1:17" ht="15">
      <c r="A4" s="99"/>
      <c r="B4" s="180" t="s">
        <v>112</v>
      </c>
      <c r="C4" s="180"/>
      <c r="D4" s="180"/>
      <c r="E4" s="180"/>
      <c r="F4" s="180"/>
      <c r="G4" s="180"/>
      <c r="H4" s="180"/>
      <c r="I4" s="180"/>
      <c r="J4" s="180"/>
      <c r="K4" s="180"/>
      <c r="L4" s="92"/>
      <c r="M4" s="92"/>
      <c r="N4" s="92"/>
    </row>
    <row r="5" spans="1:17" ht="15">
      <c r="A5" s="99"/>
      <c r="B5" s="180" t="s">
        <v>113</v>
      </c>
      <c r="C5" s="180"/>
      <c r="D5" s="180"/>
      <c r="E5" s="180"/>
      <c r="F5" s="180"/>
      <c r="G5" s="180"/>
      <c r="H5" s="180"/>
      <c r="I5" s="180"/>
      <c r="J5" s="180"/>
      <c r="K5" s="180"/>
      <c r="L5" s="92"/>
      <c r="M5" s="92"/>
      <c r="N5" s="92"/>
    </row>
    <row r="6" spans="1:17" ht="18.75" thickBot="1">
      <c r="A6" s="181" t="s">
        <v>114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2"/>
      <c r="M6" s="2"/>
      <c r="N6" s="2"/>
    </row>
    <row r="8" spans="1:17" ht="13.5" thickBot="1"/>
    <row r="9" spans="1:17" ht="16.5" customHeight="1" thickBot="1">
      <c r="A9" s="193" t="s">
        <v>189</v>
      </c>
      <c r="B9" s="194"/>
      <c r="C9" s="194"/>
      <c r="D9" s="194"/>
      <c r="E9" s="194"/>
      <c r="F9" s="194"/>
      <c r="G9" s="194"/>
      <c r="H9" s="194"/>
      <c r="I9" s="194"/>
      <c r="J9" s="194"/>
      <c r="K9" s="210"/>
      <c r="L9" s="187" t="s">
        <v>170</v>
      </c>
      <c r="M9" s="188"/>
      <c r="N9" s="189"/>
    </row>
    <row r="10" spans="1:17" ht="16.5" customHeight="1" thickBot="1">
      <c r="A10" s="197" t="s">
        <v>30</v>
      </c>
      <c r="B10" s="198"/>
      <c r="C10" s="198"/>
      <c r="D10" s="198"/>
      <c r="E10" s="198"/>
      <c r="F10" s="198"/>
      <c r="G10" s="198"/>
      <c r="H10" s="198"/>
      <c r="I10" s="199"/>
      <c r="J10" s="29"/>
      <c r="K10" s="1"/>
      <c r="L10" s="190"/>
      <c r="M10" s="191"/>
      <c r="N10" s="192"/>
    </row>
    <row r="11" spans="1:17" ht="17.25" thickBot="1">
      <c r="A11" s="215" t="s">
        <v>15</v>
      </c>
      <c r="B11" s="216"/>
      <c r="C11" s="43" t="s">
        <v>8</v>
      </c>
      <c r="D11" s="42" t="s">
        <v>0</v>
      </c>
      <c r="E11" s="42" t="s">
        <v>76</v>
      </c>
      <c r="F11" s="42" t="s">
        <v>16</v>
      </c>
      <c r="G11" s="42" t="s">
        <v>146</v>
      </c>
      <c r="H11" s="42" t="s">
        <v>18</v>
      </c>
      <c r="I11" s="42" t="s">
        <v>17</v>
      </c>
      <c r="J11" s="43" t="s">
        <v>1</v>
      </c>
      <c r="K11" s="44" t="s">
        <v>75</v>
      </c>
      <c r="L11" s="75" t="s">
        <v>171</v>
      </c>
      <c r="M11" s="76"/>
      <c r="N11" s="176">
        <v>300</v>
      </c>
    </row>
    <row r="12" spans="1:17" ht="17.25" thickBot="1">
      <c r="A12" s="45" t="s">
        <v>19</v>
      </c>
      <c r="B12" s="46" t="s">
        <v>135</v>
      </c>
      <c r="C12" s="47">
        <v>11</v>
      </c>
      <c r="D12" s="129">
        <v>88971</v>
      </c>
      <c r="E12" s="48">
        <v>0</v>
      </c>
      <c r="F12" s="145">
        <v>1000</v>
      </c>
      <c r="G12" s="145">
        <f>(D12-E12-F12)*12.36%</f>
        <v>10873.2156</v>
      </c>
      <c r="H12" s="145">
        <v>2551.96</v>
      </c>
      <c r="I12" s="48">
        <f>(D12-E12-F12+G12+H12)*0.5%</f>
        <v>506.98087800000002</v>
      </c>
      <c r="J12" s="49">
        <f>D12-E12-F12+G12+H12+I12</f>
        <v>101903.156478</v>
      </c>
      <c r="K12" s="50">
        <f>J12-G12</f>
        <v>91029.940878000009</v>
      </c>
      <c r="L12" s="77" t="s">
        <v>172</v>
      </c>
      <c r="M12" s="78"/>
      <c r="N12" s="177">
        <v>400</v>
      </c>
      <c r="O12" s="156"/>
      <c r="P12" s="170"/>
      <c r="Q12" s="12"/>
    </row>
    <row r="13" spans="1:17" ht="17.25" thickBot="1">
      <c r="A13" s="13" t="s">
        <v>19</v>
      </c>
      <c r="B13" s="4" t="s">
        <v>131</v>
      </c>
      <c r="C13" s="27" t="s">
        <v>134</v>
      </c>
      <c r="D13" s="113">
        <v>88175</v>
      </c>
      <c r="E13" s="5">
        <v>0</v>
      </c>
      <c r="F13" s="145">
        <v>1000</v>
      </c>
      <c r="G13" s="5">
        <f t="shared" ref="G13:G29" si="0">(D13-E13-F13)*12.36%</f>
        <v>10774.829999999998</v>
      </c>
      <c r="H13" s="145">
        <v>2551.96</v>
      </c>
      <c r="I13" s="5">
        <f>(D13-E13-F13+G13+H13)*0.5%</f>
        <v>502.50895000000003</v>
      </c>
      <c r="J13" s="6">
        <f>D13-E13-F13+G13+H13+I13</f>
        <v>101004.29895000001</v>
      </c>
      <c r="K13" s="15">
        <f>J13-G13</f>
        <v>90229.468950000009</v>
      </c>
      <c r="L13" s="77" t="s">
        <v>173</v>
      </c>
      <c r="M13" s="78"/>
      <c r="N13" s="177">
        <v>500</v>
      </c>
      <c r="O13" s="156"/>
      <c r="P13" s="170"/>
      <c r="Q13" s="12"/>
    </row>
    <row r="14" spans="1:17" ht="17.25" thickBot="1">
      <c r="A14" s="13" t="s">
        <v>19</v>
      </c>
      <c r="B14" s="4" t="s">
        <v>23</v>
      </c>
      <c r="C14" s="27">
        <v>6</v>
      </c>
      <c r="D14" s="113">
        <v>87976</v>
      </c>
      <c r="E14" s="5">
        <v>0</v>
      </c>
      <c r="F14" s="145">
        <v>1000</v>
      </c>
      <c r="G14" s="5">
        <f t="shared" si="0"/>
        <v>10750.2336</v>
      </c>
      <c r="H14" s="145">
        <v>2551.96</v>
      </c>
      <c r="I14" s="5">
        <f>(D14-E14-F14+G14+H14)*0.5%</f>
        <v>501.3909680000001</v>
      </c>
      <c r="J14" s="6">
        <f>D14-E14-F14+G14+H14+I14</f>
        <v>100779.58456800002</v>
      </c>
      <c r="K14" s="15">
        <f>J14-G14</f>
        <v>90029.350968000013</v>
      </c>
      <c r="L14" s="77" t="s">
        <v>174</v>
      </c>
      <c r="M14" s="78"/>
      <c r="N14" s="177">
        <v>600</v>
      </c>
      <c r="O14" s="156"/>
      <c r="P14" s="170"/>
      <c r="Q14" s="12"/>
    </row>
    <row r="15" spans="1:17" ht="17.25" thickBot="1">
      <c r="A15" s="13" t="s">
        <v>19</v>
      </c>
      <c r="B15" s="4" t="s">
        <v>24</v>
      </c>
      <c r="C15" s="27">
        <v>3</v>
      </c>
      <c r="D15" s="113">
        <v>88573</v>
      </c>
      <c r="E15" s="5">
        <v>0</v>
      </c>
      <c r="F15" s="145">
        <v>1000</v>
      </c>
      <c r="G15" s="5">
        <f t="shared" si="0"/>
        <v>10824.022799999999</v>
      </c>
      <c r="H15" s="145">
        <v>2551.96</v>
      </c>
      <c r="I15" s="5">
        <f>(D15-E15-F15+G15+H15)*0.5%</f>
        <v>504.74491400000005</v>
      </c>
      <c r="J15" s="6">
        <f>D15-E15-F15+G15+H15+I15</f>
        <v>101453.72771400001</v>
      </c>
      <c r="K15" s="15">
        <f>J15-G15</f>
        <v>90629.704914000002</v>
      </c>
      <c r="L15" s="77" t="s">
        <v>175</v>
      </c>
      <c r="M15" s="78"/>
      <c r="N15" s="177">
        <v>700</v>
      </c>
      <c r="O15" s="156"/>
      <c r="P15" s="170"/>
      <c r="Q15" s="12"/>
    </row>
    <row r="16" spans="1:17" ht="17.25" thickBot="1">
      <c r="A16" s="13" t="s">
        <v>7</v>
      </c>
      <c r="B16" s="4" t="s">
        <v>20</v>
      </c>
      <c r="C16" s="27">
        <v>3</v>
      </c>
      <c r="D16" s="113">
        <v>93846</v>
      </c>
      <c r="E16" s="142">
        <v>4000</v>
      </c>
      <c r="F16" s="145">
        <v>1000</v>
      </c>
      <c r="G16" s="5">
        <f t="shared" si="0"/>
        <v>10981.365599999999</v>
      </c>
      <c r="H16" s="145">
        <v>2551.96</v>
      </c>
      <c r="I16" s="5">
        <f t="shared" ref="I16:I27" si="1">(D16-E16-F16+G16+H16)*0.5%</f>
        <v>511.89662800000008</v>
      </c>
      <c r="J16" s="6">
        <f t="shared" ref="J16:J27" si="2">D16-E16-F16+G16+H16+I16</f>
        <v>102891.22222800001</v>
      </c>
      <c r="K16" s="15">
        <f t="shared" ref="K16:K27" si="3">J16-G16</f>
        <v>91909.856628000009</v>
      </c>
      <c r="L16" s="77" t="s">
        <v>176</v>
      </c>
      <c r="M16" s="78"/>
      <c r="N16" s="177">
        <v>800</v>
      </c>
      <c r="O16" s="156"/>
      <c r="P16" s="170"/>
      <c r="Q16" s="12"/>
    </row>
    <row r="17" spans="1:17" ht="17.25" thickBot="1">
      <c r="A17" s="13" t="s">
        <v>21</v>
      </c>
      <c r="B17" s="4" t="s">
        <v>22</v>
      </c>
      <c r="C17" s="27">
        <v>11</v>
      </c>
      <c r="D17" s="113">
        <v>90114</v>
      </c>
      <c r="E17" s="5">
        <v>0</v>
      </c>
      <c r="F17" s="145">
        <v>1000</v>
      </c>
      <c r="G17" s="5">
        <f t="shared" si="0"/>
        <v>11014.490399999999</v>
      </c>
      <c r="H17" s="145">
        <v>2551.96</v>
      </c>
      <c r="I17" s="5">
        <f t="shared" si="1"/>
        <v>513.40225199999998</v>
      </c>
      <c r="J17" s="6">
        <f t="shared" si="2"/>
        <v>103193.852652</v>
      </c>
      <c r="K17" s="15">
        <f t="shared" si="3"/>
        <v>92179.362252000006</v>
      </c>
      <c r="L17" s="77" t="s">
        <v>177</v>
      </c>
      <c r="M17" s="78"/>
      <c r="N17" s="177">
        <v>900</v>
      </c>
      <c r="O17" s="156"/>
      <c r="P17" s="170"/>
      <c r="Q17" s="12"/>
    </row>
    <row r="18" spans="1:17" ht="13.5" thickBot="1">
      <c r="A18" s="13" t="s">
        <v>93</v>
      </c>
      <c r="B18" s="4" t="s">
        <v>90</v>
      </c>
      <c r="C18" s="27">
        <v>12</v>
      </c>
      <c r="D18" s="113">
        <v>92502</v>
      </c>
      <c r="E18" s="5">
        <v>0</v>
      </c>
      <c r="F18" s="145">
        <v>1000</v>
      </c>
      <c r="G18" s="5">
        <f t="shared" si="0"/>
        <v>11309.647199999999</v>
      </c>
      <c r="H18" s="145">
        <v>2551.96</v>
      </c>
      <c r="I18" s="5">
        <f t="shared" si="1"/>
        <v>526.81803600000012</v>
      </c>
      <c r="J18" s="6">
        <f t="shared" si="2"/>
        <v>105890.42523600001</v>
      </c>
      <c r="K18" s="15">
        <f t="shared" si="3"/>
        <v>94580.778036000003</v>
      </c>
      <c r="O18" s="156"/>
      <c r="P18" s="170"/>
      <c r="Q18" s="12"/>
    </row>
    <row r="19" spans="1:17" ht="17.25" thickBot="1">
      <c r="A19" s="13" t="s">
        <v>128</v>
      </c>
      <c r="B19" s="4" t="s">
        <v>127</v>
      </c>
      <c r="C19" s="27">
        <v>1.9</v>
      </c>
      <c r="D19" s="113">
        <v>92999</v>
      </c>
      <c r="E19" s="5">
        <v>0</v>
      </c>
      <c r="F19" s="145">
        <v>1000</v>
      </c>
      <c r="G19" s="5">
        <f t="shared" si="0"/>
        <v>11371.076399999998</v>
      </c>
      <c r="H19" s="145">
        <v>2551.96</v>
      </c>
      <c r="I19" s="5">
        <f t="shared" si="1"/>
        <v>529.61018200000001</v>
      </c>
      <c r="J19" s="6">
        <f t="shared" si="2"/>
        <v>106451.646582</v>
      </c>
      <c r="K19" s="15">
        <f t="shared" si="3"/>
        <v>95080.570181999996</v>
      </c>
      <c r="L19" s="82"/>
      <c r="M19" s="82"/>
      <c r="N19" s="83"/>
      <c r="O19" s="156"/>
      <c r="P19" s="170"/>
      <c r="Q19" s="12"/>
    </row>
    <row r="20" spans="1:17" ht="17.25" thickBot="1">
      <c r="A20" s="13" t="s">
        <v>93</v>
      </c>
      <c r="B20" s="4" t="s">
        <v>129</v>
      </c>
      <c r="C20" s="27"/>
      <c r="D20" s="113">
        <v>89318</v>
      </c>
      <c r="E20" s="5">
        <v>0</v>
      </c>
      <c r="F20" s="145">
        <v>1000</v>
      </c>
      <c r="G20" s="5">
        <f t="shared" si="0"/>
        <v>10916.104799999999</v>
      </c>
      <c r="H20" s="145">
        <v>2551.96</v>
      </c>
      <c r="I20" s="5">
        <f>(D20-E20-F20+G20+H20)*0.5%</f>
        <v>508.93032400000004</v>
      </c>
      <c r="J20" s="6">
        <f>D20-E20-F20+G20+H20+I20</f>
        <v>102294.99512400001</v>
      </c>
      <c r="K20" s="15">
        <f>J20-G20</f>
        <v>91378.890324000007</v>
      </c>
      <c r="L20" s="82"/>
      <c r="M20" s="82"/>
      <c r="N20" s="83"/>
      <c r="O20" s="156"/>
      <c r="P20" s="170"/>
      <c r="Q20" s="12"/>
    </row>
    <row r="21" spans="1:17" ht="17.25" thickBot="1">
      <c r="A21" s="13" t="s">
        <v>138</v>
      </c>
      <c r="B21" s="4" t="s">
        <v>137</v>
      </c>
      <c r="C21" s="27">
        <v>12</v>
      </c>
      <c r="D21" s="113">
        <v>90529</v>
      </c>
      <c r="E21" s="5">
        <v>0</v>
      </c>
      <c r="F21" s="145">
        <v>1000</v>
      </c>
      <c r="G21" s="5">
        <f t="shared" si="0"/>
        <v>11065.784399999999</v>
      </c>
      <c r="H21" s="145">
        <v>2551.96</v>
      </c>
      <c r="I21" s="5">
        <f>(D21-E21-F21+G21+H21)*0.5%</f>
        <v>515.73372200000006</v>
      </c>
      <c r="J21" s="6">
        <f>D21-E21-F21+G21+H21+I21</f>
        <v>103662.47812200001</v>
      </c>
      <c r="K21" s="15">
        <f>J21-G21</f>
        <v>92596.693722000011</v>
      </c>
      <c r="L21" s="19"/>
      <c r="M21" s="82"/>
      <c r="N21" s="83"/>
      <c r="O21" s="156"/>
      <c r="P21" s="170"/>
      <c r="Q21" s="12"/>
    </row>
    <row r="22" spans="1:17" ht="17.25" thickBot="1">
      <c r="A22" s="13" t="s">
        <v>138</v>
      </c>
      <c r="B22" s="4" t="s">
        <v>139</v>
      </c>
      <c r="C22" s="27">
        <v>12</v>
      </c>
      <c r="D22" s="113">
        <v>90907</v>
      </c>
      <c r="E22" s="5">
        <v>0</v>
      </c>
      <c r="F22" s="145">
        <v>1000</v>
      </c>
      <c r="G22" s="5">
        <f t="shared" si="0"/>
        <v>11112.5052</v>
      </c>
      <c r="H22" s="145">
        <v>2551.96</v>
      </c>
      <c r="I22" s="5">
        <f>(D22-E22-F22+G22+H22)*0.5%</f>
        <v>517.85732600000006</v>
      </c>
      <c r="J22" s="6">
        <f>D22-E22-F22+G22+H22+I22</f>
        <v>104089.322526</v>
      </c>
      <c r="K22" s="15">
        <f>J22-G22</f>
        <v>92976.817326000004</v>
      </c>
      <c r="L22" s="82"/>
      <c r="M22" s="82"/>
      <c r="N22" s="83"/>
      <c r="O22" s="156"/>
      <c r="P22" s="170"/>
      <c r="Q22" s="12"/>
    </row>
    <row r="23" spans="1:17" ht="17.25" thickBot="1">
      <c r="A23" s="13" t="s">
        <v>138</v>
      </c>
      <c r="B23" s="4" t="s">
        <v>159</v>
      </c>
      <c r="C23" s="27">
        <v>10</v>
      </c>
      <c r="D23" s="113">
        <v>92203</v>
      </c>
      <c r="E23" s="5">
        <v>0</v>
      </c>
      <c r="F23" s="145">
        <v>1000</v>
      </c>
      <c r="G23" s="36">
        <f t="shared" si="0"/>
        <v>11272.690799999998</v>
      </c>
      <c r="H23" s="145">
        <v>2551.96</v>
      </c>
      <c r="I23" s="5">
        <f>(D23-E23-F23+G23+H23)*0.5%</f>
        <v>525.13825400000007</v>
      </c>
      <c r="J23" s="6">
        <f>D23-E23-F23+G23+H23+I23</f>
        <v>105552.78905400001</v>
      </c>
      <c r="K23" s="15">
        <f>J23-G23</f>
        <v>94280.098254000011</v>
      </c>
      <c r="L23" s="82"/>
      <c r="M23" s="82"/>
      <c r="N23" s="83"/>
      <c r="O23" s="156"/>
      <c r="P23" s="170"/>
      <c r="Q23" s="12"/>
    </row>
    <row r="24" spans="1:17" ht="17.25" thickBot="1">
      <c r="A24" s="88" t="s">
        <v>106</v>
      </c>
      <c r="B24" s="4" t="s">
        <v>107</v>
      </c>
      <c r="C24" s="27">
        <v>3</v>
      </c>
      <c r="D24" s="113">
        <v>90412</v>
      </c>
      <c r="E24" s="5">
        <v>0</v>
      </c>
      <c r="F24" s="145">
        <v>1000</v>
      </c>
      <c r="G24" s="5">
        <f t="shared" si="0"/>
        <v>11051.323199999999</v>
      </c>
      <c r="H24" s="145">
        <v>2551.96</v>
      </c>
      <c r="I24" s="5">
        <f t="shared" si="1"/>
        <v>515.07641599999999</v>
      </c>
      <c r="J24" s="6">
        <f t="shared" si="2"/>
        <v>103530.359616</v>
      </c>
      <c r="K24" s="15">
        <f t="shared" si="3"/>
        <v>92479.036416000003</v>
      </c>
      <c r="L24" s="82"/>
      <c r="M24" s="82"/>
      <c r="N24" s="83"/>
      <c r="O24" s="156"/>
      <c r="P24" s="170"/>
      <c r="Q24" s="12"/>
    </row>
    <row r="25" spans="1:17" ht="17.25" thickBot="1">
      <c r="A25" s="88" t="s">
        <v>109</v>
      </c>
      <c r="B25" s="4" t="s">
        <v>118</v>
      </c>
      <c r="C25" s="27">
        <v>8</v>
      </c>
      <c r="D25" s="113">
        <v>93447</v>
      </c>
      <c r="E25" s="5">
        <v>0</v>
      </c>
      <c r="F25" s="145">
        <v>1000</v>
      </c>
      <c r="G25" s="5">
        <f t="shared" si="0"/>
        <v>11426.449199999999</v>
      </c>
      <c r="H25" s="145">
        <v>2551.96</v>
      </c>
      <c r="I25" s="5">
        <f t="shared" si="1"/>
        <v>532.12704600000006</v>
      </c>
      <c r="J25" s="6">
        <f t="shared" si="2"/>
        <v>106957.536246</v>
      </c>
      <c r="K25" s="15">
        <f t="shared" si="3"/>
        <v>95531.087046000001</v>
      </c>
      <c r="L25" s="82"/>
      <c r="M25" s="82"/>
      <c r="N25" s="83"/>
      <c r="O25" s="156"/>
      <c r="P25" s="170"/>
      <c r="Q25" s="12"/>
    </row>
    <row r="26" spans="1:17" ht="17.25" thickBot="1">
      <c r="A26" s="88" t="s">
        <v>109</v>
      </c>
      <c r="B26" s="4" t="s">
        <v>136</v>
      </c>
      <c r="C26" s="27"/>
      <c r="D26" s="113">
        <v>89168</v>
      </c>
      <c r="E26" s="5">
        <v>0</v>
      </c>
      <c r="F26" s="145">
        <v>1000</v>
      </c>
      <c r="G26" s="5">
        <f t="shared" si="0"/>
        <v>10897.564799999998</v>
      </c>
      <c r="H26" s="145">
        <v>2551.96</v>
      </c>
      <c r="I26" s="5">
        <f>(D26-E26-F26+G26+H26)*0.5%</f>
        <v>508.08762400000001</v>
      </c>
      <c r="J26" s="6">
        <f>D26-E26-F26+G26+H26+I26</f>
        <v>102125.61242400001</v>
      </c>
      <c r="K26" s="15">
        <f>J26-G26</f>
        <v>91228.047624000013</v>
      </c>
      <c r="L26" s="82"/>
      <c r="M26" s="82"/>
      <c r="N26" s="83"/>
      <c r="O26" s="156"/>
      <c r="P26" s="170"/>
      <c r="Q26" s="12"/>
    </row>
    <row r="27" spans="1:17" ht="17.25" thickBot="1">
      <c r="A27" s="88" t="s">
        <v>130</v>
      </c>
      <c r="B27" s="4" t="s">
        <v>132</v>
      </c>
      <c r="C27" s="27" t="s">
        <v>133</v>
      </c>
      <c r="D27" s="113">
        <v>90018</v>
      </c>
      <c r="E27" s="5">
        <v>0</v>
      </c>
      <c r="F27" s="145">
        <v>1000</v>
      </c>
      <c r="G27" s="5">
        <f t="shared" si="0"/>
        <v>11002.6248</v>
      </c>
      <c r="H27" s="145">
        <v>2551.96</v>
      </c>
      <c r="I27" s="5">
        <f t="shared" si="1"/>
        <v>512.86292400000002</v>
      </c>
      <c r="J27" s="6">
        <f t="shared" si="2"/>
        <v>103085.44772400001</v>
      </c>
      <c r="K27" s="15">
        <f t="shared" si="3"/>
        <v>92082.822924000007</v>
      </c>
      <c r="L27" s="82"/>
      <c r="M27" s="82"/>
      <c r="N27" s="83"/>
      <c r="O27" s="156"/>
      <c r="P27" s="170"/>
      <c r="Q27" s="12"/>
    </row>
    <row r="28" spans="1:17" ht="13.5" thickBot="1">
      <c r="A28" s="13" t="s">
        <v>2</v>
      </c>
      <c r="B28" s="4" t="s">
        <v>96</v>
      </c>
      <c r="C28" s="27" t="s">
        <v>31</v>
      </c>
      <c r="D28" s="113">
        <v>84692</v>
      </c>
      <c r="E28" s="5">
        <v>0</v>
      </c>
      <c r="F28" s="5">
        <v>0</v>
      </c>
      <c r="G28" s="5">
        <f t="shared" si="0"/>
        <v>10467.931199999999</v>
      </c>
      <c r="H28" s="145">
        <v>2551.96</v>
      </c>
      <c r="I28" s="5">
        <f>(D28-E28-F28+G28+H28)*0.5%</f>
        <v>488.55945600000001</v>
      </c>
      <c r="J28" s="6">
        <f>D28-E28-F28+G28+H28+I28</f>
        <v>98200.450656000001</v>
      </c>
      <c r="K28" s="15">
        <f>J28-G28</f>
        <v>87732.519456000009</v>
      </c>
      <c r="O28" s="156"/>
      <c r="P28" s="170"/>
      <c r="Q28" s="12"/>
    </row>
    <row r="29" spans="1:17" ht="13.5" thickBot="1">
      <c r="A29" s="20" t="s">
        <v>2</v>
      </c>
      <c r="B29" s="21" t="s">
        <v>97</v>
      </c>
      <c r="C29" s="28" t="s">
        <v>31</v>
      </c>
      <c r="D29" s="116">
        <v>84195</v>
      </c>
      <c r="E29" s="22">
        <v>0</v>
      </c>
      <c r="F29" s="54">
        <v>0</v>
      </c>
      <c r="G29" s="54">
        <f t="shared" si="0"/>
        <v>10406.501999999999</v>
      </c>
      <c r="H29" s="145">
        <v>2551.96</v>
      </c>
      <c r="I29" s="22">
        <f>(D29-E29-F29+G29+H29)*0.5%</f>
        <v>485.76731000000001</v>
      </c>
      <c r="J29" s="32">
        <f>D29-E29-F29+G29+H29+I29</f>
        <v>97639.229309999995</v>
      </c>
      <c r="K29" s="23">
        <f>J29-G29</f>
        <v>87232.727310000002</v>
      </c>
      <c r="O29" s="156"/>
      <c r="P29" s="170"/>
      <c r="Q29" s="12"/>
    </row>
    <row r="30" spans="1:17" ht="13.5" thickBot="1">
      <c r="B30" s="3"/>
      <c r="D30" s="7"/>
      <c r="E30" s="7"/>
      <c r="F30" s="7"/>
      <c r="G30" s="7"/>
      <c r="H30" s="7"/>
      <c r="I30" s="7"/>
      <c r="J30" s="8"/>
    </row>
    <row r="31" spans="1:17" ht="16.5" thickBot="1">
      <c r="A31" s="208" t="s">
        <v>25</v>
      </c>
      <c r="B31" s="211"/>
      <c r="C31" s="211"/>
      <c r="D31" s="211"/>
      <c r="E31" s="211"/>
      <c r="F31" s="211"/>
      <c r="G31" s="211"/>
      <c r="H31" s="211"/>
      <c r="I31" s="211"/>
      <c r="J31" s="211"/>
      <c r="K31" s="124"/>
    </row>
    <row r="32" spans="1:17" ht="13.5" customHeight="1" thickBot="1">
      <c r="A32" s="195" t="s">
        <v>15</v>
      </c>
      <c r="B32" s="212"/>
      <c r="C32" s="60" t="s">
        <v>8</v>
      </c>
      <c r="D32" s="40" t="s">
        <v>0</v>
      </c>
      <c r="E32" s="40" t="s">
        <v>76</v>
      </c>
      <c r="F32" s="40" t="s">
        <v>16</v>
      </c>
      <c r="G32" s="40" t="s">
        <v>146</v>
      </c>
      <c r="H32" s="40" t="s">
        <v>18</v>
      </c>
      <c r="I32" s="40" t="s">
        <v>17</v>
      </c>
      <c r="J32" s="39" t="s">
        <v>1</v>
      </c>
      <c r="K32" s="41" t="s">
        <v>75</v>
      </c>
      <c r="L32" s="188" t="s">
        <v>178</v>
      </c>
      <c r="M32" s="188"/>
      <c r="N32" s="189"/>
    </row>
    <row r="33" spans="1:17" ht="13.5" customHeight="1" thickBot="1">
      <c r="A33" s="45" t="s">
        <v>7</v>
      </c>
      <c r="B33" s="46" t="s">
        <v>26</v>
      </c>
      <c r="C33" s="47">
        <v>0.9</v>
      </c>
      <c r="D33" s="129">
        <v>88553</v>
      </c>
      <c r="E33" s="48">
        <v>4000</v>
      </c>
      <c r="F33" s="145">
        <v>1000</v>
      </c>
      <c r="G33" s="48">
        <f>(D33-E33-F33)*12.36%</f>
        <v>10327.150799999999</v>
      </c>
      <c r="H33" s="145">
        <v>2551.96</v>
      </c>
      <c r="I33" s="48">
        <f t="shared" ref="I33:I56" si="4">(D33-E33-F33+G33+H33)*0.5%</f>
        <v>482.16055400000005</v>
      </c>
      <c r="J33" s="49">
        <f t="shared" ref="J33:J56" si="5">D33-E33-F33+G33+H33+I33</f>
        <v>96914.271354000011</v>
      </c>
      <c r="K33" s="50">
        <f t="shared" ref="K33:K56" si="6">J33-G33</f>
        <v>86587.120554000008</v>
      </c>
      <c r="L33" s="191"/>
      <c r="M33" s="191"/>
      <c r="N33" s="192"/>
      <c r="O33" s="156"/>
      <c r="P33" s="170"/>
      <c r="Q33" s="12"/>
    </row>
    <row r="34" spans="1:17" ht="17.25" thickBot="1">
      <c r="A34" s="13" t="s">
        <v>141</v>
      </c>
      <c r="B34" s="4" t="s">
        <v>140</v>
      </c>
      <c r="C34" s="27">
        <v>1</v>
      </c>
      <c r="D34" s="113">
        <v>85270</v>
      </c>
      <c r="E34" s="5">
        <v>0</v>
      </c>
      <c r="F34" s="145">
        <v>1000</v>
      </c>
      <c r="G34" s="5">
        <f t="shared" ref="G34:G56" si="7">(D34-E34-F34)*12.36%</f>
        <v>10415.771999999999</v>
      </c>
      <c r="H34" s="145">
        <v>2551.96</v>
      </c>
      <c r="I34" s="5">
        <f>(D34-E34-F34+G34+H34)*0.5%</f>
        <v>486.18866000000003</v>
      </c>
      <c r="J34" s="6">
        <f>D34-E34-F34+G34+H34+I34</f>
        <v>97723.920660000003</v>
      </c>
      <c r="K34" s="15">
        <f>J34-G34</f>
        <v>87308.148660000006</v>
      </c>
      <c r="L34" s="76" t="s">
        <v>179</v>
      </c>
      <c r="M34" s="76"/>
      <c r="N34" s="176">
        <v>300</v>
      </c>
      <c r="O34" s="156"/>
      <c r="P34" s="170"/>
      <c r="Q34" s="12"/>
    </row>
    <row r="35" spans="1:17" ht="17.25" thickBot="1">
      <c r="A35" s="13" t="s">
        <v>144</v>
      </c>
      <c r="B35" s="34" t="s">
        <v>142</v>
      </c>
      <c r="C35" s="35">
        <v>1.2</v>
      </c>
      <c r="D35" s="113">
        <v>85020</v>
      </c>
      <c r="E35" s="113">
        <v>0</v>
      </c>
      <c r="F35" s="145">
        <v>1000</v>
      </c>
      <c r="G35" s="5">
        <f t="shared" si="7"/>
        <v>10384.871999999999</v>
      </c>
      <c r="H35" s="145">
        <v>2551.96</v>
      </c>
      <c r="I35" s="113">
        <f>(D35-E35-F35+G35+H35)*0.5%</f>
        <v>484.78416000000004</v>
      </c>
      <c r="J35" s="132">
        <f>D35-E35-F35+G35+H35+I35</f>
        <v>97441.616160000005</v>
      </c>
      <c r="K35" s="133">
        <f>J35-G35</f>
        <v>87056.744160000002</v>
      </c>
      <c r="L35" s="78" t="s">
        <v>180</v>
      </c>
      <c r="M35" s="78"/>
      <c r="N35" s="177">
        <v>400</v>
      </c>
      <c r="O35" s="156"/>
      <c r="P35" s="170"/>
      <c r="Q35" s="12"/>
    </row>
    <row r="36" spans="1:17" ht="17.25" thickBot="1">
      <c r="A36" s="14" t="s">
        <v>6</v>
      </c>
      <c r="B36" s="9" t="s">
        <v>12</v>
      </c>
      <c r="C36" s="27">
        <v>8</v>
      </c>
      <c r="D36" s="113">
        <v>86513</v>
      </c>
      <c r="E36" s="5">
        <v>0</v>
      </c>
      <c r="F36" s="145">
        <v>1000</v>
      </c>
      <c r="G36" s="5">
        <f t="shared" si="7"/>
        <v>10569.406799999999</v>
      </c>
      <c r="H36" s="145">
        <v>2551.96</v>
      </c>
      <c r="I36" s="5">
        <f t="shared" si="4"/>
        <v>493.17183400000005</v>
      </c>
      <c r="J36" s="6">
        <f t="shared" si="5"/>
        <v>99127.538633999997</v>
      </c>
      <c r="K36" s="15">
        <f t="shared" si="6"/>
        <v>88558.131834</v>
      </c>
      <c r="L36" s="78" t="s">
        <v>181</v>
      </c>
      <c r="M36" s="78"/>
      <c r="N36" s="177">
        <v>500</v>
      </c>
      <c r="O36" s="156"/>
      <c r="P36" s="170"/>
      <c r="Q36" s="12"/>
    </row>
    <row r="37" spans="1:17" ht="17.25" thickBot="1">
      <c r="A37" s="14" t="s">
        <v>6</v>
      </c>
      <c r="B37" s="9" t="s">
        <v>145</v>
      </c>
      <c r="C37" s="27">
        <v>8</v>
      </c>
      <c r="D37" s="113">
        <v>88006</v>
      </c>
      <c r="E37" s="5">
        <v>0</v>
      </c>
      <c r="F37" s="145">
        <v>1000</v>
      </c>
      <c r="G37" s="5">
        <f t="shared" si="7"/>
        <v>10753.941599999998</v>
      </c>
      <c r="H37" s="145">
        <v>2551.96</v>
      </c>
      <c r="I37" s="5">
        <f t="shared" si="4"/>
        <v>501.55950799999999</v>
      </c>
      <c r="J37" s="6">
        <f t="shared" si="5"/>
        <v>100813.461108</v>
      </c>
      <c r="K37" s="15">
        <f t="shared" si="6"/>
        <v>90059.519507999998</v>
      </c>
      <c r="L37" s="78" t="s">
        <v>182</v>
      </c>
      <c r="M37" s="78"/>
      <c r="N37" s="177">
        <v>600</v>
      </c>
      <c r="O37" s="156"/>
      <c r="P37" s="170"/>
      <c r="Q37" s="12"/>
    </row>
    <row r="38" spans="1:17" ht="17.25" thickBot="1">
      <c r="A38" s="14" t="s">
        <v>27</v>
      </c>
      <c r="B38" s="9" t="s">
        <v>28</v>
      </c>
      <c r="C38" s="27">
        <v>8</v>
      </c>
      <c r="D38" s="113">
        <v>83817</v>
      </c>
      <c r="E38" s="5">
        <v>0</v>
      </c>
      <c r="F38" s="145">
        <v>1000</v>
      </c>
      <c r="G38" s="5">
        <f t="shared" si="7"/>
        <v>10236.181199999999</v>
      </c>
      <c r="H38" s="145">
        <v>2551.96</v>
      </c>
      <c r="I38" s="5">
        <f t="shared" si="4"/>
        <v>478.02570600000001</v>
      </c>
      <c r="J38" s="6">
        <f t="shared" si="5"/>
        <v>96083.166905999999</v>
      </c>
      <c r="K38" s="15">
        <f t="shared" si="6"/>
        <v>85846.985706000007</v>
      </c>
      <c r="L38" s="78" t="s">
        <v>183</v>
      </c>
      <c r="M38" s="78"/>
      <c r="N38" s="177">
        <v>700</v>
      </c>
      <c r="O38" s="156"/>
      <c r="P38" s="170"/>
      <c r="Q38" s="12"/>
    </row>
    <row r="39" spans="1:17" ht="17.25" thickBot="1">
      <c r="A39" s="14" t="s">
        <v>27</v>
      </c>
      <c r="B39" s="9" t="s">
        <v>117</v>
      </c>
      <c r="C39" s="27">
        <v>18</v>
      </c>
      <c r="D39" s="113">
        <v>85021</v>
      </c>
      <c r="E39" s="5">
        <v>0</v>
      </c>
      <c r="F39" s="145">
        <v>1000</v>
      </c>
      <c r="G39" s="5">
        <f t="shared" si="7"/>
        <v>10384.995599999998</v>
      </c>
      <c r="H39" s="145">
        <v>2551.96</v>
      </c>
      <c r="I39" s="5">
        <f t="shared" si="4"/>
        <v>484.78977800000001</v>
      </c>
      <c r="J39" s="6">
        <f t="shared" si="5"/>
        <v>97442.745378000007</v>
      </c>
      <c r="K39" s="15">
        <f t="shared" si="6"/>
        <v>87057.749778000012</v>
      </c>
      <c r="L39" s="78" t="s">
        <v>184</v>
      </c>
      <c r="M39" s="78"/>
      <c r="N39" s="177">
        <v>750</v>
      </c>
      <c r="O39" s="156"/>
      <c r="P39" s="170"/>
      <c r="Q39" s="12"/>
    </row>
    <row r="40" spans="1:17" ht="17.25" thickBot="1">
      <c r="A40" s="14" t="s">
        <v>10</v>
      </c>
      <c r="B40" s="9" t="s">
        <v>9</v>
      </c>
      <c r="C40" s="27">
        <v>1.2</v>
      </c>
      <c r="D40" s="113">
        <v>84801</v>
      </c>
      <c r="E40" s="5">
        <v>0</v>
      </c>
      <c r="F40" s="145">
        <v>1000</v>
      </c>
      <c r="G40" s="5">
        <f t="shared" si="7"/>
        <v>10357.803599999999</v>
      </c>
      <c r="H40" s="145">
        <v>2551.96</v>
      </c>
      <c r="I40" s="5">
        <f t="shared" si="4"/>
        <v>483.55381800000004</v>
      </c>
      <c r="J40" s="6">
        <f t="shared" si="5"/>
        <v>97194.317418000006</v>
      </c>
      <c r="K40" s="15">
        <f t="shared" si="6"/>
        <v>86836.513818000007</v>
      </c>
      <c r="L40" s="94" t="s">
        <v>185</v>
      </c>
      <c r="M40" s="94"/>
      <c r="N40" s="178">
        <v>800</v>
      </c>
      <c r="O40" s="156"/>
      <c r="P40" s="170"/>
      <c r="Q40" s="12"/>
    </row>
    <row r="41" spans="1:17" ht="17.25" thickBot="1">
      <c r="A41" s="14" t="s">
        <v>79</v>
      </c>
      <c r="B41" s="9" t="s">
        <v>77</v>
      </c>
      <c r="C41" s="27">
        <v>0.35</v>
      </c>
      <c r="D41" s="113">
        <v>88046</v>
      </c>
      <c r="E41" s="5">
        <v>0</v>
      </c>
      <c r="F41" s="145">
        <v>1000</v>
      </c>
      <c r="G41" s="5">
        <f t="shared" si="7"/>
        <v>10758.8856</v>
      </c>
      <c r="H41" s="145">
        <v>2551.96</v>
      </c>
      <c r="I41" s="5">
        <f t="shared" si="4"/>
        <v>501.78422800000004</v>
      </c>
      <c r="J41" s="6">
        <f t="shared" si="5"/>
        <v>100858.629828</v>
      </c>
      <c r="K41" s="15">
        <f t="shared" si="6"/>
        <v>90099.74422800001</v>
      </c>
      <c r="M41" s="82"/>
      <c r="O41" s="156"/>
      <c r="P41" s="170"/>
      <c r="Q41" s="12"/>
    </row>
    <row r="42" spans="1:17" ht="13.5" thickBot="1">
      <c r="A42" s="14" t="s">
        <v>80</v>
      </c>
      <c r="B42" s="4" t="s">
        <v>78</v>
      </c>
      <c r="C42" s="27">
        <v>0.12</v>
      </c>
      <c r="D42" s="113">
        <v>88842</v>
      </c>
      <c r="E42" s="5">
        <v>2000</v>
      </c>
      <c r="F42" s="145">
        <v>1000</v>
      </c>
      <c r="G42" s="5">
        <f t="shared" si="7"/>
        <v>10610.071199999998</v>
      </c>
      <c r="H42" s="145">
        <v>2551.96</v>
      </c>
      <c r="I42" s="5">
        <f t="shared" si="4"/>
        <v>495.0201560000001</v>
      </c>
      <c r="J42" s="6">
        <f t="shared" si="5"/>
        <v>99499.051356000011</v>
      </c>
      <c r="K42" s="15">
        <f t="shared" si="6"/>
        <v>88888.980156000005</v>
      </c>
      <c r="O42" s="156"/>
      <c r="P42" s="170"/>
      <c r="Q42" s="12"/>
    </row>
    <row r="43" spans="1:17" ht="17.25" thickBot="1">
      <c r="A43" s="14" t="s">
        <v>11</v>
      </c>
      <c r="B43" s="9" t="s">
        <v>156</v>
      </c>
      <c r="C43" s="27">
        <v>0.28000000000000003</v>
      </c>
      <c r="D43" s="113">
        <v>86753</v>
      </c>
      <c r="E43" s="5">
        <v>0</v>
      </c>
      <c r="F43" s="145">
        <v>1000</v>
      </c>
      <c r="G43" s="5">
        <f t="shared" si="7"/>
        <v>10599.0708</v>
      </c>
      <c r="H43" s="145">
        <v>2551.96</v>
      </c>
      <c r="I43" s="5">
        <f t="shared" si="4"/>
        <v>494.52015400000005</v>
      </c>
      <c r="J43" s="6">
        <f t="shared" si="5"/>
        <v>99398.550954000006</v>
      </c>
      <c r="K43" s="15">
        <f t="shared" si="6"/>
        <v>88799.480154000004</v>
      </c>
      <c r="L43" s="82"/>
      <c r="N43" s="83"/>
      <c r="O43" s="156"/>
      <c r="P43" s="170"/>
      <c r="Q43" s="12"/>
    </row>
    <row r="44" spans="1:17" ht="17.25" thickBot="1">
      <c r="A44" s="14" t="s">
        <v>11</v>
      </c>
      <c r="B44" s="9" t="s">
        <v>155</v>
      </c>
      <c r="C44" s="27">
        <v>0.22</v>
      </c>
      <c r="D44" s="113">
        <v>86952</v>
      </c>
      <c r="E44" s="5">
        <v>0</v>
      </c>
      <c r="F44" s="145">
        <v>1000</v>
      </c>
      <c r="G44" s="5">
        <f>(D44-E44-F44)*12.36%</f>
        <v>10623.667199999998</v>
      </c>
      <c r="H44" s="145">
        <v>2551.96</v>
      </c>
      <c r="I44" s="5">
        <f>(D44-E44-F44+G44+H44)*0.5%</f>
        <v>495.63813600000003</v>
      </c>
      <c r="J44" s="6">
        <f>D44-E44-F44+G44+H44+I44</f>
        <v>99623.265335999997</v>
      </c>
      <c r="K44" s="15">
        <f>J44-G44</f>
        <v>88999.598136000001</v>
      </c>
      <c r="L44" s="82"/>
      <c r="N44" s="83"/>
      <c r="O44" s="156"/>
      <c r="P44" s="170"/>
      <c r="Q44" s="12"/>
    </row>
    <row r="45" spans="1:17" ht="17.25" thickBot="1">
      <c r="A45" s="14" t="s">
        <v>125</v>
      </c>
      <c r="B45" s="9" t="s">
        <v>126</v>
      </c>
      <c r="C45" s="27">
        <v>0.3</v>
      </c>
      <c r="D45" s="113">
        <v>85419</v>
      </c>
      <c r="E45" s="5">
        <v>0</v>
      </c>
      <c r="F45" s="145">
        <v>1000</v>
      </c>
      <c r="G45" s="5">
        <f t="shared" si="7"/>
        <v>10434.188399999999</v>
      </c>
      <c r="H45" s="145">
        <v>2551.96</v>
      </c>
      <c r="I45" s="5">
        <f t="shared" si="4"/>
        <v>487.02574200000004</v>
      </c>
      <c r="J45" s="6">
        <f t="shared" si="5"/>
        <v>97892.174142000003</v>
      </c>
      <c r="K45" s="15">
        <f t="shared" si="6"/>
        <v>87457.985742000004</v>
      </c>
      <c r="M45" s="82"/>
      <c r="O45" s="156"/>
      <c r="P45" s="170"/>
      <c r="Q45" s="12"/>
    </row>
    <row r="46" spans="1:17" ht="13.5" thickBot="1">
      <c r="A46" s="14" t="s">
        <v>37</v>
      </c>
      <c r="B46" s="9" t="s">
        <v>38</v>
      </c>
      <c r="C46" s="27">
        <v>0.43</v>
      </c>
      <c r="D46" s="113">
        <v>90494</v>
      </c>
      <c r="E46" s="5">
        <v>0</v>
      </c>
      <c r="F46" s="145">
        <v>1000</v>
      </c>
      <c r="G46" s="5">
        <f t="shared" si="7"/>
        <v>11061.4584</v>
      </c>
      <c r="H46" s="145">
        <v>2551.96</v>
      </c>
      <c r="I46" s="5">
        <f t="shared" si="4"/>
        <v>515.53709200000003</v>
      </c>
      <c r="J46" s="6">
        <f t="shared" si="5"/>
        <v>103622.95549200001</v>
      </c>
      <c r="K46" s="15">
        <f t="shared" si="6"/>
        <v>92561.497092000005</v>
      </c>
      <c r="O46" s="156"/>
      <c r="P46" s="170"/>
      <c r="Q46" s="12"/>
    </row>
    <row r="47" spans="1:17" ht="14.25" thickBot="1">
      <c r="A47" s="14" t="s">
        <v>37</v>
      </c>
      <c r="B47" s="9" t="s">
        <v>39</v>
      </c>
      <c r="C47" s="27">
        <v>0.33</v>
      </c>
      <c r="D47" s="113">
        <v>92030</v>
      </c>
      <c r="E47" s="5">
        <v>0</v>
      </c>
      <c r="F47" s="145">
        <v>1000</v>
      </c>
      <c r="G47" s="5">
        <f t="shared" si="7"/>
        <v>11251.307999999999</v>
      </c>
      <c r="H47" s="145">
        <v>2551.96</v>
      </c>
      <c r="I47" s="5">
        <f t="shared" si="4"/>
        <v>524.1663400000001</v>
      </c>
      <c r="J47" s="6">
        <f t="shared" si="5"/>
        <v>105357.43434000001</v>
      </c>
      <c r="K47" s="15">
        <f t="shared" si="6"/>
        <v>94106.126340000003</v>
      </c>
      <c r="L47" s="59" t="s">
        <v>84</v>
      </c>
      <c r="O47" s="156"/>
      <c r="P47" s="170"/>
      <c r="Q47" s="12"/>
    </row>
    <row r="48" spans="1:17" ht="13.5" thickBot="1">
      <c r="A48" s="14" t="s">
        <v>37</v>
      </c>
      <c r="B48" s="9" t="s">
        <v>123</v>
      </c>
      <c r="C48" s="27">
        <v>0.22</v>
      </c>
      <c r="D48" s="113">
        <v>91987</v>
      </c>
      <c r="E48" s="5">
        <v>0</v>
      </c>
      <c r="F48" s="145">
        <v>1000</v>
      </c>
      <c r="G48" s="5">
        <f t="shared" si="7"/>
        <v>11245.993199999999</v>
      </c>
      <c r="H48" s="145">
        <v>2551.96</v>
      </c>
      <c r="I48" s="5">
        <f t="shared" si="4"/>
        <v>523.92476599999998</v>
      </c>
      <c r="J48" s="6">
        <f t="shared" si="5"/>
        <v>105308.877966</v>
      </c>
      <c r="K48" s="15">
        <f t="shared" si="6"/>
        <v>94062.884766000003</v>
      </c>
      <c r="O48" s="156"/>
      <c r="P48" s="170"/>
      <c r="Q48" s="12"/>
    </row>
    <row r="49" spans="1:17" ht="13.5" thickBot="1">
      <c r="A49" s="14" t="s">
        <v>37</v>
      </c>
      <c r="B49" s="4" t="s">
        <v>119</v>
      </c>
      <c r="C49" s="27"/>
      <c r="D49" s="113">
        <v>86583</v>
      </c>
      <c r="E49" s="5">
        <v>0</v>
      </c>
      <c r="F49" s="145">
        <v>1000</v>
      </c>
      <c r="G49" s="5">
        <f t="shared" si="7"/>
        <v>10578.058799999999</v>
      </c>
      <c r="H49" s="145">
        <v>2551.96</v>
      </c>
      <c r="I49" s="5">
        <f t="shared" si="4"/>
        <v>493.56509400000004</v>
      </c>
      <c r="J49" s="6">
        <f t="shared" si="5"/>
        <v>99206.58389400001</v>
      </c>
      <c r="K49" s="15">
        <f t="shared" si="6"/>
        <v>88628.525094000011</v>
      </c>
      <c r="O49" s="156"/>
      <c r="P49" s="170"/>
      <c r="Q49" s="12"/>
    </row>
    <row r="50" spans="1:17" ht="13.5" thickBot="1">
      <c r="A50" s="14" t="s">
        <v>37</v>
      </c>
      <c r="B50" s="4" t="s">
        <v>151</v>
      </c>
      <c r="C50" s="27"/>
      <c r="D50" s="113">
        <v>90185</v>
      </c>
      <c r="E50" s="5">
        <v>0</v>
      </c>
      <c r="F50" s="145">
        <v>1000</v>
      </c>
      <c r="G50" s="5">
        <f>(D50-E50-F50)*12.36%</f>
        <v>11023.266</v>
      </c>
      <c r="H50" s="145">
        <v>2551.96</v>
      </c>
      <c r="I50" s="5">
        <f>(D50-E50-F50+G50+H50)*0.5%</f>
        <v>513.80113000000006</v>
      </c>
      <c r="J50" s="6">
        <f>D50-E50-F50+G50+H50+I50</f>
        <v>103274.02713000002</v>
      </c>
      <c r="K50" s="15">
        <f>J50-G50</f>
        <v>92250.761130000014</v>
      </c>
      <c r="O50" s="156"/>
      <c r="P50" s="170"/>
      <c r="Q50" s="12"/>
    </row>
    <row r="51" spans="1:17" ht="13.5" thickBot="1">
      <c r="A51" s="13" t="s">
        <v>37</v>
      </c>
      <c r="B51" s="4" t="s">
        <v>143</v>
      </c>
      <c r="C51" s="27"/>
      <c r="D51" s="113">
        <v>86274</v>
      </c>
      <c r="E51" s="113">
        <v>0</v>
      </c>
      <c r="F51" s="145">
        <v>1000</v>
      </c>
      <c r="G51" s="5">
        <f t="shared" si="7"/>
        <v>10539.866399999999</v>
      </c>
      <c r="H51" s="145">
        <v>2551.96</v>
      </c>
      <c r="I51" s="113">
        <f>(D51-E51-F51+G51+H51)*0.5%</f>
        <v>491.82913200000002</v>
      </c>
      <c r="J51" s="132">
        <f>D51-E51-F51+G51+H51+I51</f>
        <v>98857.655532000004</v>
      </c>
      <c r="K51" s="133">
        <f>J51-G51</f>
        <v>88317.789132000005</v>
      </c>
      <c r="O51" s="156"/>
      <c r="P51" s="170"/>
      <c r="Q51" s="12"/>
    </row>
    <row r="52" spans="1:17" ht="13.5" thickBot="1">
      <c r="A52" s="14" t="s">
        <v>2</v>
      </c>
      <c r="B52" s="9" t="s">
        <v>3</v>
      </c>
      <c r="C52" s="27" t="s">
        <v>31</v>
      </c>
      <c r="D52" s="113">
        <v>79001</v>
      </c>
      <c r="E52" s="5">
        <v>0</v>
      </c>
      <c r="F52" s="5">
        <v>0</v>
      </c>
      <c r="G52" s="5">
        <f t="shared" si="7"/>
        <v>9764.5235999999986</v>
      </c>
      <c r="H52" s="145">
        <v>2551.96</v>
      </c>
      <c r="I52" s="5">
        <f t="shared" si="4"/>
        <v>456.58741800000007</v>
      </c>
      <c r="J52" s="6">
        <f t="shared" si="5"/>
        <v>91774.071018000002</v>
      </c>
      <c r="K52" s="15">
        <f t="shared" si="6"/>
        <v>82009.547418000002</v>
      </c>
      <c r="O52" s="156"/>
      <c r="P52" s="170"/>
      <c r="Q52" s="12"/>
    </row>
    <row r="53" spans="1:17" ht="13.5" thickBot="1">
      <c r="A53" s="14" t="s">
        <v>2</v>
      </c>
      <c r="B53" s="9" t="s">
        <v>4</v>
      </c>
      <c r="C53" s="27" t="s">
        <v>31</v>
      </c>
      <c r="D53" s="113">
        <v>80842</v>
      </c>
      <c r="E53" s="5">
        <v>0</v>
      </c>
      <c r="F53" s="5">
        <v>0</v>
      </c>
      <c r="G53" s="5">
        <f t="shared" si="7"/>
        <v>9992.0711999999985</v>
      </c>
      <c r="H53" s="145">
        <v>2551.96</v>
      </c>
      <c r="I53" s="5">
        <f t="shared" si="4"/>
        <v>466.93015600000007</v>
      </c>
      <c r="J53" s="6">
        <f t="shared" si="5"/>
        <v>93852.961356000014</v>
      </c>
      <c r="K53" s="15">
        <f t="shared" si="6"/>
        <v>83860.890156000009</v>
      </c>
      <c r="O53" s="156"/>
      <c r="P53" s="170"/>
      <c r="Q53" s="12"/>
    </row>
    <row r="54" spans="1:17" ht="13.5" thickBot="1">
      <c r="A54" s="13" t="s">
        <v>2</v>
      </c>
      <c r="B54" s="4" t="s">
        <v>14</v>
      </c>
      <c r="C54" s="27" t="s">
        <v>31</v>
      </c>
      <c r="D54" s="113">
        <v>81289</v>
      </c>
      <c r="E54" s="5">
        <v>0</v>
      </c>
      <c r="F54" s="5">
        <v>0</v>
      </c>
      <c r="G54" s="5">
        <f t="shared" si="7"/>
        <v>10047.320399999999</v>
      </c>
      <c r="H54" s="145">
        <v>2551.96</v>
      </c>
      <c r="I54" s="5">
        <f t="shared" si="4"/>
        <v>469.44140200000004</v>
      </c>
      <c r="J54" s="6">
        <f t="shared" si="5"/>
        <v>94357.721802</v>
      </c>
      <c r="K54" s="15">
        <f t="shared" si="6"/>
        <v>84310.401402000003</v>
      </c>
      <c r="O54" s="156"/>
      <c r="P54" s="170"/>
      <c r="Q54" s="12"/>
    </row>
    <row r="55" spans="1:17" ht="13.5" thickBot="1">
      <c r="A55" s="14" t="s">
        <v>2</v>
      </c>
      <c r="B55" s="9" t="s">
        <v>5</v>
      </c>
      <c r="C55" s="27" t="s">
        <v>31</v>
      </c>
      <c r="D55" s="113">
        <v>79638</v>
      </c>
      <c r="E55" s="5">
        <v>0</v>
      </c>
      <c r="F55" s="5">
        <v>0</v>
      </c>
      <c r="G55" s="5">
        <f t="shared" si="7"/>
        <v>9843.2567999999992</v>
      </c>
      <c r="H55" s="145">
        <v>2551.96</v>
      </c>
      <c r="I55" s="5">
        <f t="shared" si="4"/>
        <v>460.16608400000007</v>
      </c>
      <c r="J55" s="6">
        <f t="shared" si="5"/>
        <v>92493.382884000006</v>
      </c>
      <c r="K55" s="15">
        <f t="shared" si="6"/>
        <v>82650.126084000003</v>
      </c>
      <c r="O55" s="156"/>
      <c r="P55" s="170"/>
      <c r="Q55" s="12"/>
    </row>
    <row r="56" spans="1:17" ht="13.5" thickBot="1">
      <c r="A56" s="51" t="s">
        <v>2</v>
      </c>
      <c r="B56" s="52" t="s">
        <v>32</v>
      </c>
      <c r="C56" s="28" t="s">
        <v>31</v>
      </c>
      <c r="D56" s="114">
        <v>82574</v>
      </c>
      <c r="E56" s="53">
        <v>0</v>
      </c>
      <c r="F56" s="53">
        <v>0</v>
      </c>
      <c r="G56" s="22">
        <f t="shared" si="7"/>
        <v>10206.1464</v>
      </c>
      <c r="H56" s="145">
        <v>2551.96</v>
      </c>
      <c r="I56" s="22">
        <f t="shared" si="4"/>
        <v>476.66053200000005</v>
      </c>
      <c r="J56" s="32">
        <f t="shared" si="5"/>
        <v>95808.766931999999</v>
      </c>
      <c r="K56" s="23">
        <f t="shared" si="6"/>
        <v>85602.620532000001</v>
      </c>
      <c r="O56" s="173"/>
      <c r="P56" s="170"/>
      <c r="Q56" s="12"/>
    </row>
    <row r="57" spans="1:17" ht="13.5" thickBot="1">
      <c r="B57" s="3"/>
      <c r="D57" s="7"/>
      <c r="E57" s="7"/>
      <c r="F57" s="7"/>
      <c r="G57" s="7"/>
      <c r="H57" s="7"/>
      <c r="I57" s="7"/>
      <c r="J57" s="8"/>
    </row>
    <row r="58" spans="1:17" ht="16.5" thickBot="1">
      <c r="A58" s="193" t="s">
        <v>29</v>
      </c>
      <c r="B58" s="213"/>
      <c r="C58" s="213"/>
      <c r="D58" s="213"/>
      <c r="E58" s="213"/>
      <c r="F58" s="213"/>
      <c r="G58" s="213"/>
      <c r="H58" s="213"/>
      <c r="I58" s="213"/>
      <c r="J58" s="214"/>
      <c r="K58" s="124"/>
    </row>
    <row r="59" spans="1:17" ht="13.5" thickBot="1">
      <c r="A59" s="204" t="s">
        <v>15</v>
      </c>
      <c r="B59" s="205"/>
      <c r="C59" s="40" t="s">
        <v>8</v>
      </c>
      <c r="D59" s="40" t="s">
        <v>0</v>
      </c>
      <c r="E59" s="40" t="s">
        <v>76</v>
      </c>
      <c r="F59" s="40" t="s">
        <v>16</v>
      </c>
      <c r="G59" s="40" t="s">
        <v>146</v>
      </c>
      <c r="H59" s="40" t="s">
        <v>18</v>
      </c>
      <c r="I59" s="40" t="s">
        <v>17</v>
      </c>
      <c r="J59" s="39" t="s">
        <v>1</v>
      </c>
      <c r="K59" s="41" t="s">
        <v>75</v>
      </c>
    </row>
    <row r="60" spans="1:17" ht="13.5" thickBot="1">
      <c r="A60" s="135" t="s">
        <v>34</v>
      </c>
      <c r="B60" s="136" t="s">
        <v>92</v>
      </c>
      <c r="C60" s="47">
        <v>0.92</v>
      </c>
      <c r="D60" s="137">
        <v>87409</v>
      </c>
      <c r="E60" s="138">
        <v>0</v>
      </c>
      <c r="F60" s="145">
        <v>1000</v>
      </c>
      <c r="G60" s="48">
        <f>(D60-E60-F60)*12.36%</f>
        <v>10680.152399999999</v>
      </c>
      <c r="H60" s="145">
        <v>2551.96</v>
      </c>
      <c r="I60" s="48">
        <f t="shared" ref="I60:I69" si="8">(D60-E60-F60+G60+H60)*0.5%</f>
        <v>498.20556199999999</v>
      </c>
      <c r="J60" s="49">
        <f t="shared" ref="J60:J69" si="9">D60-E60-F60+G60+H60+I60</f>
        <v>100139.317962</v>
      </c>
      <c r="K60" s="50">
        <f t="shared" ref="K60:K69" si="10">J60-G60</f>
        <v>89459.165562000009</v>
      </c>
      <c r="O60" s="157"/>
      <c r="P60" s="170"/>
      <c r="Q60" s="12"/>
    </row>
    <row r="61" spans="1:17" ht="13.5" thickBot="1">
      <c r="A61" s="56" t="s">
        <v>34</v>
      </c>
      <c r="B61" s="57" t="s">
        <v>91</v>
      </c>
      <c r="C61" s="35">
        <v>2</v>
      </c>
      <c r="D61" s="117">
        <v>87409</v>
      </c>
      <c r="E61" s="58">
        <v>0</v>
      </c>
      <c r="F61" s="145">
        <v>1000</v>
      </c>
      <c r="G61" s="36">
        <f t="shared" ref="G61:G69" si="11">(D61-E61-F61)*12.36%</f>
        <v>10680.152399999999</v>
      </c>
      <c r="H61" s="145">
        <v>2551.96</v>
      </c>
      <c r="I61" s="36">
        <f t="shared" si="8"/>
        <v>498.20556199999999</v>
      </c>
      <c r="J61" s="37">
        <f t="shared" si="9"/>
        <v>100139.317962</v>
      </c>
      <c r="K61" s="38">
        <f t="shared" si="10"/>
        <v>89459.165562000009</v>
      </c>
      <c r="O61" s="157"/>
      <c r="P61" s="170"/>
      <c r="Q61" s="12"/>
    </row>
    <row r="62" spans="1:17" ht="13.5" thickBot="1">
      <c r="A62" s="56" t="s">
        <v>34</v>
      </c>
      <c r="B62" s="57" t="s">
        <v>168</v>
      </c>
      <c r="C62" s="35">
        <v>2</v>
      </c>
      <c r="D62" s="117">
        <v>87906</v>
      </c>
      <c r="E62" s="58">
        <v>0</v>
      </c>
      <c r="F62" s="145">
        <v>1000</v>
      </c>
      <c r="G62" s="36">
        <f t="shared" si="11"/>
        <v>10741.5816</v>
      </c>
      <c r="H62" s="48">
        <v>1888.3</v>
      </c>
      <c r="I62" s="36">
        <f>(D62-E62-F62+G62+H62)*0.5%</f>
        <v>497.67940800000002</v>
      </c>
      <c r="J62" s="37">
        <f>D62-E62-F62+G62+H62+I62</f>
        <v>100033.561008</v>
      </c>
      <c r="K62" s="38">
        <f>J62-G62</f>
        <v>89291.979407999999</v>
      </c>
      <c r="O62" s="157"/>
      <c r="P62" s="170"/>
      <c r="Q62" s="12"/>
    </row>
    <row r="63" spans="1:17" ht="13.5" thickBot="1">
      <c r="A63" s="24" t="s">
        <v>83</v>
      </c>
      <c r="B63" s="18" t="s">
        <v>13</v>
      </c>
      <c r="C63" s="27">
        <v>4.2</v>
      </c>
      <c r="D63" s="118">
        <v>89498</v>
      </c>
      <c r="E63" s="17">
        <v>0</v>
      </c>
      <c r="F63" s="145">
        <v>1000</v>
      </c>
      <c r="G63" s="36">
        <f t="shared" si="11"/>
        <v>10938.352799999999</v>
      </c>
      <c r="H63" s="145">
        <v>2551.96</v>
      </c>
      <c r="I63" s="5">
        <f t="shared" si="8"/>
        <v>509.94156400000003</v>
      </c>
      <c r="J63" s="6">
        <f t="shared" si="9"/>
        <v>102498.25436399999</v>
      </c>
      <c r="K63" s="15">
        <f t="shared" si="10"/>
        <v>91559.901564</v>
      </c>
      <c r="O63" s="157"/>
      <c r="P63" s="170"/>
      <c r="Q63" s="12"/>
    </row>
    <row r="64" spans="1:17" ht="13.5" thickBot="1">
      <c r="A64" s="24" t="s">
        <v>41</v>
      </c>
      <c r="B64" s="18" t="s">
        <v>40</v>
      </c>
      <c r="C64" s="27">
        <v>6.5</v>
      </c>
      <c r="D64" s="118">
        <v>89896</v>
      </c>
      <c r="E64" s="17">
        <v>0</v>
      </c>
      <c r="F64" s="145">
        <v>1000</v>
      </c>
      <c r="G64" s="36">
        <f t="shared" si="11"/>
        <v>10987.545599999999</v>
      </c>
      <c r="H64" s="145">
        <v>2551.96</v>
      </c>
      <c r="I64" s="5">
        <f t="shared" si="8"/>
        <v>512.17752800000005</v>
      </c>
      <c r="J64" s="6">
        <f t="shared" si="9"/>
        <v>102947.683128</v>
      </c>
      <c r="K64" s="15">
        <f t="shared" si="10"/>
        <v>91960.137528000007</v>
      </c>
      <c r="O64" s="157"/>
      <c r="P64" s="170"/>
      <c r="Q64" s="12"/>
    </row>
    <row r="65" spans="1:19" ht="13.5" thickBot="1">
      <c r="A65" s="24" t="s">
        <v>89</v>
      </c>
      <c r="B65" s="18" t="s">
        <v>88</v>
      </c>
      <c r="C65" s="27">
        <v>30</v>
      </c>
      <c r="D65" s="118">
        <v>93830</v>
      </c>
      <c r="E65" s="17">
        <v>0</v>
      </c>
      <c r="F65" s="145">
        <v>1000</v>
      </c>
      <c r="G65" s="36">
        <f t="shared" si="11"/>
        <v>11473.787999999999</v>
      </c>
      <c r="H65" s="145">
        <v>2551.96</v>
      </c>
      <c r="I65" s="5">
        <f t="shared" si="8"/>
        <v>534.27874000000008</v>
      </c>
      <c r="J65" s="6">
        <f t="shared" si="9"/>
        <v>107390.02674</v>
      </c>
      <c r="K65" s="15">
        <f t="shared" si="10"/>
        <v>95916.238740000001</v>
      </c>
      <c r="L65" s="79"/>
      <c r="N65" s="80"/>
      <c r="O65" s="157"/>
      <c r="P65" s="170"/>
      <c r="Q65" s="12"/>
    </row>
    <row r="66" spans="1:19" ht="13.5" thickBot="1">
      <c r="A66" s="24" t="s">
        <v>82</v>
      </c>
      <c r="B66" s="18" t="s">
        <v>81</v>
      </c>
      <c r="C66" s="27">
        <v>50</v>
      </c>
      <c r="D66" s="118">
        <v>94129</v>
      </c>
      <c r="E66" s="17">
        <v>0</v>
      </c>
      <c r="F66" s="145">
        <v>1000</v>
      </c>
      <c r="G66" s="36">
        <f t="shared" si="11"/>
        <v>11510.7444</v>
      </c>
      <c r="H66" s="145">
        <v>2551.96</v>
      </c>
      <c r="I66" s="5">
        <f t="shared" si="8"/>
        <v>535.95852200000002</v>
      </c>
      <c r="J66" s="6">
        <f t="shared" si="9"/>
        <v>107727.662922</v>
      </c>
      <c r="K66" s="15">
        <f t="shared" si="10"/>
        <v>96216.918522000007</v>
      </c>
      <c r="M66" s="79"/>
      <c r="O66" s="157"/>
      <c r="P66" s="170"/>
      <c r="Q66" s="12"/>
      <c r="R66" s="19"/>
      <c r="S66" s="19"/>
    </row>
    <row r="67" spans="1:19" ht="13.5" thickBot="1">
      <c r="A67" s="24" t="s">
        <v>2</v>
      </c>
      <c r="B67" s="18" t="s">
        <v>33</v>
      </c>
      <c r="C67" s="27" t="s">
        <v>31</v>
      </c>
      <c r="D67" s="118">
        <v>85319</v>
      </c>
      <c r="E67" s="17">
        <v>0</v>
      </c>
      <c r="F67" s="17">
        <v>0</v>
      </c>
      <c r="G67" s="36">
        <f t="shared" si="11"/>
        <v>10545.428399999999</v>
      </c>
      <c r="H67" s="145">
        <v>2551.96</v>
      </c>
      <c r="I67" s="5">
        <f t="shared" si="8"/>
        <v>492.08194200000008</v>
      </c>
      <c r="J67" s="6">
        <f t="shared" si="9"/>
        <v>98908.470342000015</v>
      </c>
      <c r="K67" s="15">
        <f t="shared" si="10"/>
        <v>88363.041942000011</v>
      </c>
      <c r="O67" s="157"/>
      <c r="P67" s="170"/>
      <c r="Q67" s="12"/>
    </row>
    <row r="68" spans="1:19" ht="13.5" thickBot="1">
      <c r="A68" s="24" t="s">
        <v>2</v>
      </c>
      <c r="B68" s="18" t="s">
        <v>35</v>
      </c>
      <c r="C68" s="27" t="s">
        <v>31</v>
      </c>
      <c r="D68" s="118">
        <v>84523</v>
      </c>
      <c r="E68" s="17">
        <v>0</v>
      </c>
      <c r="F68" s="17">
        <v>0</v>
      </c>
      <c r="G68" s="36">
        <f t="shared" si="11"/>
        <v>10447.042799999999</v>
      </c>
      <c r="H68" s="145">
        <v>2551.96</v>
      </c>
      <c r="I68" s="5">
        <f t="shared" si="8"/>
        <v>487.61001400000004</v>
      </c>
      <c r="J68" s="6">
        <f t="shared" si="9"/>
        <v>98009.612814000007</v>
      </c>
      <c r="K68" s="15">
        <f t="shared" si="10"/>
        <v>87562.570014000012</v>
      </c>
      <c r="O68" s="157"/>
      <c r="P68" s="170"/>
      <c r="Q68" s="12"/>
    </row>
    <row r="69" spans="1:19" ht="13.5" thickBot="1">
      <c r="A69" s="55" t="s">
        <v>2</v>
      </c>
      <c r="B69" s="25" t="s">
        <v>36</v>
      </c>
      <c r="C69" s="28" t="s">
        <v>31</v>
      </c>
      <c r="D69" s="119">
        <v>83976</v>
      </c>
      <c r="E69" s="26">
        <v>0</v>
      </c>
      <c r="F69" s="26">
        <v>0</v>
      </c>
      <c r="G69" s="54">
        <f t="shared" si="11"/>
        <v>10379.433599999998</v>
      </c>
      <c r="H69" s="165">
        <v>2551.96</v>
      </c>
      <c r="I69" s="121">
        <f t="shared" si="8"/>
        <v>484.53696800000006</v>
      </c>
      <c r="J69" s="32">
        <f t="shared" si="9"/>
        <v>97391.930568000011</v>
      </c>
      <c r="K69" s="23">
        <f t="shared" si="10"/>
        <v>87012.496968000007</v>
      </c>
      <c r="O69" s="157"/>
      <c r="P69" s="170"/>
      <c r="Q69" s="12"/>
    </row>
    <row r="71" spans="1:19" ht="13.5">
      <c r="A71" s="59"/>
    </row>
  </sheetData>
  <mergeCells count="15">
    <mergeCell ref="B5:K5"/>
    <mergeCell ref="A6:K6"/>
    <mergeCell ref="A2:L2"/>
    <mergeCell ref="A1:K1"/>
    <mergeCell ref="B3:K3"/>
    <mergeCell ref="B4:K4"/>
    <mergeCell ref="A59:B59"/>
    <mergeCell ref="A31:J31"/>
    <mergeCell ref="A32:B32"/>
    <mergeCell ref="A58:J58"/>
    <mergeCell ref="L9:N10"/>
    <mergeCell ref="L32:N33"/>
    <mergeCell ref="A9:K9"/>
    <mergeCell ref="A10:I10"/>
    <mergeCell ref="A11:B11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5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T70"/>
  <sheetViews>
    <sheetView workbookViewId="0">
      <selection activeCell="O1" sqref="O1:P65536"/>
    </sheetView>
  </sheetViews>
  <sheetFormatPr defaultRowHeight="12.75"/>
  <cols>
    <col min="1" max="1" width="11.5703125" customWidth="1"/>
    <col min="2" max="2" width="17.7109375" customWidth="1"/>
    <col min="3" max="3" width="6.42578125" customWidth="1"/>
    <col min="4" max="4" width="11.42578125" customWidth="1"/>
    <col min="5" max="5" width="9.28515625" customWidth="1"/>
    <col min="6" max="6" width="8.5703125" customWidth="1"/>
    <col min="7" max="7" width="11" bestFit="1" customWidth="1"/>
    <col min="8" max="8" width="10.5703125" bestFit="1" customWidth="1"/>
    <col min="9" max="9" width="11.7109375" bestFit="1" customWidth="1"/>
    <col min="10" max="10" width="12.5703125" bestFit="1" customWidth="1"/>
    <col min="11" max="11" width="13.5703125" bestFit="1" customWidth="1"/>
    <col min="14" max="14" width="9.42578125" bestFit="1" customWidth="1"/>
    <col min="15" max="15" width="12.5703125" style="92" customWidth="1"/>
    <col min="16" max="16" width="10.5703125" style="92" customWidth="1"/>
    <col min="17" max="17" width="9.140625" style="92"/>
  </cols>
  <sheetData>
    <row r="1" spans="1:17" ht="23.25">
      <c r="A1" s="183" t="s">
        <v>115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91"/>
      <c r="M1" s="91"/>
      <c r="N1" s="91"/>
    </row>
    <row r="2" spans="1:17" ht="16.5">
      <c r="A2" s="185" t="s">
        <v>110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92"/>
      <c r="N2" s="92"/>
    </row>
    <row r="3" spans="1:17" ht="15">
      <c r="A3" s="99"/>
      <c r="B3" s="180" t="s">
        <v>111</v>
      </c>
      <c r="C3" s="180"/>
      <c r="D3" s="180"/>
      <c r="E3" s="180"/>
      <c r="F3" s="180"/>
      <c r="G3" s="180"/>
      <c r="H3" s="180"/>
      <c r="I3" s="180"/>
      <c r="J3" s="180"/>
      <c r="K3" s="180"/>
      <c r="L3" s="92"/>
      <c r="M3" s="92"/>
      <c r="N3" s="92"/>
    </row>
    <row r="4" spans="1:17" ht="15">
      <c r="A4" s="99"/>
      <c r="B4" s="180" t="s">
        <v>112</v>
      </c>
      <c r="C4" s="180"/>
      <c r="D4" s="180"/>
      <c r="E4" s="180"/>
      <c r="F4" s="180"/>
      <c r="G4" s="180"/>
      <c r="H4" s="180"/>
      <c r="I4" s="180"/>
      <c r="J4" s="180"/>
      <c r="K4" s="180"/>
      <c r="L4" s="92"/>
      <c r="M4" s="92"/>
      <c r="N4" s="92"/>
    </row>
    <row r="5" spans="1:17" ht="15">
      <c r="A5" s="99"/>
      <c r="B5" s="180" t="s">
        <v>113</v>
      </c>
      <c r="C5" s="180"/>
      <c r="D5" s="180"/>
      <c r="E5" s="180"/>
      <c r="F5" s="180"/>
      <c r="G5" s="180"/>
      <c r="H5" s="180"/>
      <c r="I5" s="180"/>
      <c r="J5" s="180"/>
      <c r="K5" s="180"/>
      <c r="L5" s="92"/>
      <c r="M5" s="92"/>
      <c r="N5" s="92"/>
    </row>
    <row r="6" spans="1:17" ht="18.75" thickBot="1">
      <c r="A6" s="181" t="s">
        <v>114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2"/>
      <c r="M6" s="2"/>
      <c r="N6" s="2"/>
    </row>
    <row r="8" spans="1:17" ht="13.5" thickBot="1"/>
    <row r="9" spans="1:17" ht="16.5" customHeight="1" thickBot="1">
      <c r="A9" s="193" t="s">
        <v>190</v>
      </c>
      <c r="B9" s="194"/>
      <c r="C9" s="194"/>
      <c r="D9" s="194"/>
      <c r="E9" s="194"/>
      <c r="F9" s="194"/>
      <c r="G9" s="194"/>
      <c r="H9" s="194"/>
      <c r="I9" s="194"/>
      <c r="J9" s="194"/>
      <c r="K9" s="210"/>
      <c r="L9" s="187" t="s">
        <v>170</v>
      </c>
      <c r="M9" s="188"/>
      <c r="N9" s="189"/>
    </row>
    <row r="10" spans="1:17" ht="16.5" customHeight="1" thickBot="1">
      <c r="A10" s="197" t="s">
        <v>30</v>
      </c>
      <c r="B10" s="198"/>
      <c r="C10" s="198"/>
      <c r="D10" s="198"/>
      <c r="E10" s="198"/>
      <c r="F10" s="198"/>
      <c r="G10" s="198"/>
      <c r="H10" s="198"/>
      <c r="I10" s="199"/>
      <c r="J10" s="29"/>
      <c r="K10" s="1"/>
      <c r="L10" s="190"/>
      <c r="M10" s="191"/>
      <c r="N10" s="192"/>
    </row>
    <row r="11" spans="1:17" ht="17.25" thickBot="1">
      <c r="A11" s="204" t="s">
        <v>15</v>
      </c>
      <c r="B11" s="205"/>
      <c r="C11" s="39" t="s">
        <v>8</v>
      </c>
      <c r="D11" s="40" t="s">
        <v>0</v>
      </c>
      <c r="E11" s="40" t="s">
        <v>76</v>
      </c>
      <c r="F11" s="40" t="s">
        <v>16</v>
      </c>
      <c r="G11" s="40" t="s">
        <v>146</v>
      </c>
      <c r="H11" s="40" t="s">
        <v>18</v>
      </c>
      <c r="I11" s="40" t="s">
        <v>17</v>
      </c>
      <c r="J11" s="39" t="s">
        <v>1</v>
      </c>
      <c r="K11" s="41" t="s">
        <v>75</v>
      </c>
      <c r="L11" s="75" t="s">
        <v>171</v>
      </c>
      <c r="M11" s="76"/>
      <c r="N11" s="176">
        <v>300</v>
      </c>
    </row>
    <row r="12" spans="1:17" ht="16.5">
      <c r="A12" s="33" t="s">
        <v>19</v>
      </c>
      <c r="B12" s="34" t="s">
        <v>135</v>
      </c>
      <c r="C12" s="35">
        <v>11</v>
      </c>
      <c r="D12" s="129">
        <v>88971</v>
      </c>
      <c r="E12" s="36">
        <v>0</v>
      </c>
      <c r="F12" s="5">
        <v>1000</v>
      </c>
      <c r="G12" s="36">
        <f>(D12-E12-F12)*12.36%</f>
        <v>10873.2156</v>
      </c>
      <c r="H12" s="36">
        <v>2250.5100000000002</v>
      </c>
      <c r="I12" s="36">
        <f t="shared" ref="I12:I29" si="0">(D12-E12-F12+G12+H12)*0.5%</f>
        <v>505.47362799999996</v>
      </c>
      <c r="J12" s="37">
        <f t="shared" ref="J12:J29" si="1">D12-E12-F12+G12+H12+I12</f>
        <v>101600.199228</v>
      </c>
      <c r="K12" s="38">
        <f t="shared" ref="K12:K29" si="2">J12-G12</f>
        <v>90726.983628000002</v>
      </c>
      <c r="L12" s="77" t="s">
        <v>172</v>
      </c>
      <c r="M12" s="78"/>
      <c r="N12" s="177">
        <v>400</v>
      </c>
      <c r="O12" s="156"/>
      <c r="P12" s="170"/>
      <c r="Q12" s="12"/>
    </row>
    <row r="13" spans="1:17" ht="16.5">
      <c r="A13" s="13" t="s">
        <v>19</v>
      </c>
      <c r="B13" s="4" t="s">
        <v>131</v>
      </c>
      <c r="C13" s="27" t="s">
        <v>134</v>
      </c>
      <c r="D13" s="113">
        <v>88175</v>
      </c>
      <c r="E13" s="5">
        <v>0</v>
      </c>
      <c r="F13" s="5">
        <v>1000</v>
      </c>
      <c r="G13" s="5">
        <f t="shared" ref="G13:G29" si="3">(D13-E13-F13)*12.36%</f>
        <v>10774.829999999998</v>
      </c>
      <c r="H13" s="36">
        <v>2250.5100000000002</v>
      </c>
      <c r="I13" s="5">
        <f t="shared" si="0"/>
        <v>501.00169999999997</v>
      </c>
      <c r="J13" s="6">
        <f t="shared" si="1"/>
        <v>100701.34169999999</v>
      </c>
      <c r="K13" s="15">
        <f t="shared" si="2"/>
        <v>89926.511699999988</v>
      </c>
      <c r="L13" s="77" t="s">
        <v>173</v>
      </c>
      <c r="M13" s="78"/>
      <c r="N13" s="177">
        <v>500</v>
      </c>
      <c r="O13" s="156"/>
      <c r="P13" s="170"/>
      <c r="Q13" s="12"/>
    </row>
    <row r="14" spans="1:17" ht="16.5">
      <c r="A14" s="13" t="s">
        <v>19</v>
      </c>
      <c r="B14" s="4" t="s">
        <v>23</v>
      </c>
      <c r="C14" s="27">
        <v>6</v>
      </c>
      <c r="D14" s="113">
        <v>87976</v>
      </c>
      <c r="E14" s="5">
        <v>0</v>
      </c>
      <c r="F14" s="5">
        <v>1000</v>
      </c>
      <c r="G14" s="5">
        <f t="shared" si="3"/>
        <v>10750.2336</v>
      </c>
      <c r="H14" s="36">
        <v>2250.5100000000002</v>
      </c>
      <c r="I14" s="5">
        <f t="shared" si="0"/>
        <v>499.88371800000004</v>
      </c>
      <c r="J14" s="6">
        <f t="shared" si="1"/>
        <v>100476.627318</v>
      </c>
      <c r="K14" s="15">
        <f t="shared" si="2"/>
        <v>89726.393718000007</v>
      </c>
      <c r="L14" s="77" t="s">
        <v>174</v>
      </c>
      <c r="M14" s="78"/>
      <c r="N14" s="177">
        <v>600</v>
      </c>
      <c r="O14" s="156"/>
      <c r="P14" s="170"/>
      <c r="Q14" s="12"/>
    </row>
    <row r="15" spans="1:17" ht="16.5">
      <c r="A15" s="13" t="s">
        <v>19</v>
      </c>
      <c r="B15" s="4" t="s">
        <v>24</v>
      </c>
      <c r="C15" s="27">
        <v>3</v>
      </c>
      <c r="D15" s="113">
        <v>88573</v>
      </c>
      <c r="E15" s="5">
        <v>0</v>
      </c>
      <c r="F15" s="5">
        <v>1000</v>
      </c>
      <c r="G15" s="5">
        <f t="shared" si="3"/>
        <v>10824.022799999999</v>
      </c>
      <c r="H15" s="36">
        <v>2250.5100000000002</v>
      </c>
      <c r="I15" s="5">
        <f t="shared" si="0"/>
        <v>503.237664</v>
      </c>
      <c r="J15" s="6">
        <f t="shared" si="1"/>
        <v>101150.770464</v>
      </c>
      <c r="K15" s="15">
        <f t="shared" si="2"/>
        <v>90326.747663999995</v>
      </c>
      <c r="L15" s="77" t="s">
        <v>175</v>
      </c>
      <c r="M15" s="78"/>
      <c r="N15" s="177">
        <v>700</v>
      </c>
      <c r="O15" s="156"/>
      <c r="P15" s="170"/>
      <c r="Q15" s="12"/>
    </row>
    <row r="16" spans="1:17" ht="16.5">
      <c r="A16" s="13" t="s">
        <v>7</v>
      </c>
      <c r="B16" s="4" t="s">
        <v>20</v>
      </c>
      <c r="C16" s="27">
        <v>3</v>
      </c>
      <c r="D16" s="113">
        <v>93846</v>
      </c>
      <c r="E16" s="113">
        <v>4000</v>
      </c>
      <c r="F16" s="5">
        <v>1000</v>
      </c>
      <c r="G16" s="5">
        <f t="shared" si="3"/>
        <v>10981.365599999999</v>
      </c>
      <c r="H16" s="36">
        <v>2250.5100000000002</v>
      </c>
      <c r="I16" s="5">
        <f t="shared" si="0"/>
        <v>510.38937800000002</v>
      </c>
      <c r="J16" s="6">
        <f t="shared" si="1"/>
        <v>102588.26497800001</v>
      </c>
      <c r="K16" s="15">
        <f t="shared" si="2"/>
        <v>91606.899378000002</v>
      </c>
      <c r="L16" s="77" t="s">
        <v>176</v>
      </c>
      <c r="M16" s="78"/>
      <c r="N16" s="177">
        <v>800</v>
      </c>
      <c r="O16" s="156"/>
      <c r="P16" s="170"/>
      <c r="Q16" s="12"/>
    </row>
    <row r="17" spans="1:17" ht="16.5">
      <c r="A17" s="13" t="s">
        <v>21</v>
      </c>
      <c r="B17" s="4" t="s">
        <v>22</v>
      </c>
      <c r="C17" s="27">
        <v>11</v>
      </c>
      <c r="D17" s="113">
        <v>90114</v>
      </c>
      <c r="E17" s="5">
        <v>0</v>
      </c>
      <c r="F17" s="5">
        <v>1000</v>
      </c>
      <c r="G17" s="5">
        <f t="shared" si="3"/>
        <v>11014.490399999999</v>
      </c>
      <c r="H17" s="36">
        <v>2250.5100000000002</v>
      </c>
      <c r="I17" s="5">
        <f t="shared" si="0"/>
        <v>511.89500199999998</v>
      </c>
      <c r="J17" s="6">
        <f t="shared" si="1"/>
        <v>102890.89540199999</v>
      </c>
      <c r="K17" s="15">
        <f t="shared" si="2"/>
        <v>91876.405002</v>
      </c>
      <c r="L17" s="77" t="s">
        <v>177</v>
      </c>
      <c r="M17" s="78"/>
      <c r="N17" s="177">
        <v>900</v>
      </c>
      <c r="O17" s="156"/>
      <c r="P17" s="170"/>
      <c r="Q17" s="12"/>
    </row>
    <row r="18" spans="1:17">
      <c r="A18" s="13" t="s">
        <v>93</v>
      </c>
      <c r="B18" s="4" t="s">
        <v>90</v>
      </c>
      <c r="C18" s="27">
        <v>12</v>
      </c>
      <c r="D18" s="113">
        <v>92502</v>
      </c>
      <c r="E18" s="5">
        <v>0</v>
      </c>
      <c r="F18" s="5">
        <v>1000</v>
      </c>
      <c r="G18" s="5">
        <f t="shared" si="3"/>
        <v>11309.647199999999</v>
      </c>
      <c r="H18" s="36">
        <v>2250.5100000000002</v>
      </c>
      <c r="I18" s="5">
        <f t="shared" si="0"/>
        <v>525.31078600000001</v>
      </c>
      <c r="J18" s="6">
        <f t="shared" si="1"/>
        <v>105587.467986</v>
      </c>
      <c r="K18" s="15">
        <f t="shared" si="2"/>
        <v>94277.820785999997</v>
      </c>
      <c r="O18" s="156"/>
      <c r="P18" s="170"/>
      <c r="Q18" s="12"/>
    </row>
    <row r="19" spans="1:17" ht="16.5">
      <c r="A19" s="13" t="s">
        <v>128</v>
      </c>
      <c r="B19" s="4" t="s">
        <v>127</v>
      </c>
      <c r="C19" s="27">
        <v>1.9</v>
      </c>
      <c r="D19" s="113">
        <v>92999</v>
      </c>
      <c r="E19" s="5">
        <v>0</v>
      </c>
      <c r="F19" s="5">
        <v>1000</v>
      </c>
      <c r="G19" s="5">
        <f t="shared" si="3"/>
        <v>11371.076399999998</v>
      </c>
      <c r="H19" s="36">
        <v>2250.5100000000002</v>
      </c>
      <c r="I19" s="5">
        <f t="shared" si="0"/>
        <v>528.1029319999999</v>
      </c>
      <c r="J19" s="6">
        <f t="shared" si="1"/>
        <v>106148.68933199998</v>
      </c>
      <c r="K19" s="15">
        <f t="shared" si="2"/>
        <v>94777.612931999989</v>
      </c>
      <c r="L19" s="82"/>
      <c r="M19" s="82"/>
      <c r="N19" s="83"/>
      <c r="O19" s="156"/>
      <c r="P19" s="170"/>
      <c r="Q19" s="12"/>
    </row>
    <row r="20" spans="1:17" ht="16.5">
      <c r="A20" s="13" t="s">
        <v>93</v>
      </c>
      <c r="B20" s="4" t="s">
        <v>129</v>
      </c>
      <c r="C20" s="27"/>
      <c r="D20" s="113">
        <v>89318</v>
      </c>
      <c r="E20" s="5">
        <v>0</v>
      </c>
      <c r="F20" s="5">
        <v>1000</v>
      </c>
      <c r="G20" s="5">
        <f t="shared" si="3"/>
        <v>10916.104799999999</v>
      </c>
      <c r="H20" s="36">
        <v>2250.5100000000002</v>
      </c>
      <c r="I20" s="5">
        <f>(D20-E20-F20+G20+H20)*0.5%</f>
        <v>507.42307399999999</v>
      </c>
      <c r="J20" s="6">
        <f>D20-E20-F20+G20+H20+I20</f>
        <v>101992.037874</v>
      </c>
      <c r="K20" s="15">
        <f>J20-G20</f>
        <v>91075.933074</v>
      </c>
      <c r="L20" s="82"/>
      <c r="M20" s="82"/>
      <c r="N20" s="83"/>
      <c r="O20" s="156"/>
      <c r="P20" s="170"/>
      <c r="Q20" s="12"/>
    </row>
    <row r="21" spans="1:17" ht="16.5">
      <c r="A21" s="13" t="s">
        <v>138</v>
      </c>
      <c r="B21" s="4" t="s">
        <v>137</v>
      </c>
      <c r="C21" s="27">
        <v>12</v>
      </c>
      <c r="D21" s="113">
        <v>90529</v>
      </c>
      <c r="E21" s="5">
        <v>0</v>
      </c>
      <c r="F21" s="5">
        <v>1000</v>
      </c>
      <c r="G21" s="5">
        <f t="shared" si="3"/>
        <v>11065.784399999999</v>
      </c>
      <c r="H21" s="36">
        <v>2250.5100000000002</v>
      </c>
      <c r="I21" s="5">
        <f>(D21-E21-F21+G21+H21)*0.5%</f>
        <v>514.22647200000006</v>
      </c>
      <c r="J21" s="6">
        <f>D21-E21-F21+G21+H21+I21</f>
        <v>103359.52087199999</v>
      </c>
      <c r="K21" s="15">
        <f>J21-G21</f>
        <v>92293.73647199999</v>
      </c>
      <c r="L21" s="82"/>
      <c r="M21" s="82"/>
      <c r="N21" s="83"/>
      <c r="O21" s="156"/>
      <c r="P21" s="170"/>
      <c r="Q21" s="12"/>
    </row>
    <row r="22" spans="1:17" ht="16.5">
      <c r="A22" s="13" t="s">
        <v>138</v>
      </c>
      <c r="B22" s="4" t="s">
        <v>139</v>
      </c>
      <c r="C22" s="27">
        <v>12</v>
      </c>
      <c r="D22" s="113">
        <v>90907</v>
      </c>
      <c r="E22" s="5">
        <v>0</v>
      </c>
      <c r="F22" s="5">
        <v>1000</v>
      </c>
      <c r="G22" s="5">
        <f t="shared" si="3"/>
        <v>11112.5052</v>
      </c>
      <c r="H22" s="36">
        <v>2250.5100000000002</v>
      </c>
      <c r="I22" s="5">
        <f>(D22-E22-F22+G22+H22)*0.5%</f>
        <v>516.35007599999994</v>
      </c>
      <c r="J22" s="6">
        <f>D22-E22-F22+G22+H22+I22</f>
        <v>103786.365276</v>
      </c>
      <c r="K22" s="15">
        <f>J22-G22</f>
        <v>92673.860075999997</v>
      </c>
      <c r="L22" s="82"/>
      <c r="M22" s="82"/>
      <c r="N22" s="83"/>
      <c r="O22" s="156"/>
      <c r="P22" s="170"/>
      <c r="Q22" s="12"/>
    </row>
    <row r="23" spans="1:17" ht="16.5">
      <c r="A23" s="13" t="s">
        <v>138</v>
      </c>
      <c r="B23" s="4" t="s">
        <v>159</v>
      </c>
      <c r="C23" s="27">
        <v>10</v>
      </c>
      <c r="D23" s="113">
        <v>92203</v>
      </c>
      <c r="E23" s="5">
        <v>0</v>
      </c>
      <c r="F23" s="5">
        <v>1000</v>
      </c>
      <c r="G23" s="36">
        <f t="shared" si="3"/>
        <v>11272.690799999998</v>
      </c>
      <c r="H23" s="36">
        <v>2250.5100000000002</v>
      </c>
      <c r="I23" s="5">
        <f>(D23-E23-F23+G23+H23)*0.5%</f>
        <v>523.63100399999996</v>
      </c>
      <c r="J23" s="6">
        <f>D23-E23-F23+G23+H23+I23</f>
        <v>105249.83180399999</v>
      </c>
      <c r="K23" s="15">
        <f>J23-G23</f>
        <v>93977.14100399999</v>
      </c>
      <c r="L23" s="82"/>
      <c r="M23" s="82"/>
      <c r="N23" s="83"/>
      <c r="O23" s="156"/>
      <c r="P23" s="170"/>
      <c r="Q23" s="12"/>
    </row>
    <row r="24" spans="1:17" ht="16.5">
      <c r="A24" s="88" t="s">
        <v>106</v>
      </c>
      <c r="B24" s="4" t="s">
        <v>107</v>
      </c>
      <c r="C24" s="27">
        <v>3</v>
      </c>
      <c r="D24" s="113">
        <v>90412</v>
      </c>
      <c r="E24" s="5">
        <v>0</v>
      </c>
      <c r="F24" s="5">
        <v>1000</v>
      </c>
      <c r="G24" s="5">
        <f t="shared" si="3"/>
        <v>11051.323199999999</v>
      </c>
      <c r="H24" s="36">
        <v>2250.5100000000002</v>
      </c>
      <c r="I24" s="5">
        <f t="shared" si="0"/>
        <v>513.569166</v>
      </c>
      <c r="J24" s="6">
        <f t="shared" si="1"/>
        <v>103227.40236599999</v>
      </c>
      <c r="K24" s="15">
        <f t="shared" si="2"/>
        <v>92176.079165999996</v>
      </c>
      <c r="L24" s="82"/>
      <c r="M24" s="82"/>
      <c r="N24" s="83"/>
      <c r="O24" s="156"/>
      <c r="P24" s="170"/>
      <c r="Q24" s="12"/>
    </row>
    <row r="25" spans="1:17" ht="16.5">
      <c r="A25" s="88" t="s">
        <v>109</v>
      </c>
      <c r="B25" s="4" t="s">
        <v>118</v>
      </c>
      <c r="C25" s="27">
        <v>8</v>
      </c>
      <c r="D25" s="113">
        <v>93447</v>
      </c>
      <c r="E25" s="5">
        <v>0</v>
      </c>
      <c r="F25" s="5">
        <v>1000</v>
      </c>
      <c r="G25" s="5">
        <f t="shared" si="3"/>
        <v>11426.449199999999</v>
      </c>
      <c r="H25" s="36">
        <v>2250.5100000000002</v>
      </c>
      <c r="I25" s="5">
        <f t="shared" si="0"/>
        <v>530.61979599999995</v>
      </c>
      <c r="J25" s="6">
        <f t="shared" si="1"/>
        <v>106654.578996</v>
      </c>
      <c r="K25" s="15">
        <f t="shared" si="2"/>
        <v>95228.129795999994</v>
      </c>
      <c r="L25" s="82"/>
      <c r="M25" s="82"/>
      <c r="N25" s="83"/>
      <c r="O25" s="156"/>
      <c r="P25" s="170"/>
      <c r="Q25" s="12"/>
    </row>
    <row r="26" spans="1:17" ht="16.5">
      <c r="A26" s="88" t="s">
        <v>109</v>
      </c>
      <c r="B26" s="4" t="s">
        <v>136</v>
      </c>
      <c r="C26" s="27"/>
      <c r="D26" s="113">
        <v>89168</v>
      </c>
      <c r="E26" s="5">
        <v>0</v>
      </c>
      <c r="F26" s="5">
        <v>1000</v>
      </c>
      <c r="G26" s="5">
        <f t="shared" si="3"/>
        <v>10897.564799999998</v>
      </c>
      <c r="H26" s="36">
        <v>2250.5100000000002</v>
      </c>
      <c r="I26" s="5">
        <f>(D26-E26-F26+G26+H26)*0.5%</f>
        <v>506.58037399999995</v>
      </c>
      <c r="J26" s="6">
        <f>D26-E26-F26+G26+H26+I26</f>
        <v>101822.65517399998</v>
      </c>
      <c r="K26" s="15">
        <f>J26-G26</f>
        <v>90925.090373999992</v>
      </c>
      <c r="L26" s="82"/>
      <c r="M26" s="82"/>
      <c r="N26" s="83"/>
      <c r="O26" s="156"/>
      <c r="P26" s="170"/>
      <c r="Q26" s="12"/>
    </row>
    <row r="27" spans="1:17" ht="16.5">
      <c r="A27" s="88" t="s">
        <v>130</v>
      </c>
      <c r="B27" s="4" t="s">
        <v>132</v>
      </c>
      <c r="C27" s="27" t="s">
        <v>133</v>
      </c>
      <c r="D27" s="113">
        <v>90018</v>
      </c>
      <c r="E27" s="5">
        <v>0</v>
      </c>
      <c r="F27" s="5">
        <v>1000</v>
      </c>
      <c r="G27" s="5">
        <f t="shared" si="3"/>
        <v>11002.6248</v>
      </c>
      <c r="H27" s="36">
        <v>2250.5100000000002</v>
      </c>
      <c r="I27" s="5">
        <f t="shared" si="0"/>
        <v>511.35567400000002</v>
      </c>
      <c r="J27" s="6">
        <f t="shared" si="1"/>
        <v>102782.49047400001</v>
      </c>
      <c r="K27" s="15">
        <f t="shared" si="2"/>
        <v>91779.865674000001</v>
      </c>
      <c r="L27" s="82"/>
      <c r="M27" s="82"/>
      <c r="N27" s="83"/>
      <c r="O27" s="156"/>
      <c r="P27" s="170"/>
      <c r="Q27" s="12"/>
    </row>
    <row r="28" spans="1:17">
      <c r="A28" s="13" t="s">
        <v>2</v>
      </c>
      <c r="B28" s="4" t="s">
        <v>96</v>
      </c>
      <c r="C28" s="27" t="s">
        <v>31</v>
      </c>
      <c r="D28" s="113">
        <v>84692</v>
      </c>
      <c r="E28" s="5">
        <v>0</v>
      </c>
      <c r="F28" s="5">
        <v>0</v>
      </c>
      <c r="G28" s="5">
        <f t="shared" si="3"/>
        <v>10467.931199999999</v>
      </c>
      <c r="H28" s="36">
        <v>2250.5100000000002</v>
      </c>
      <c r="I28" s="5">
        <f t="shared" si="0"/>
        <v>487.05220599999996</v>
      </c>
      <c r="J28" s="6">
        <f t="shared" si="1"/>
        <v>97897.49340599998</v>
      </c>
      <c r="K28" s="15">
        <f t="shared" si="2"/>
        <v>87429.562205999973</v>
      </c>
      <c r="O28" s="156"/>
      <c r="P28" s="170"/>
      <c r="Q28" s="12"/>
    </row>
    <row r="29" spans="1:17" ht="13.5" thickBot="1">
      <c r="A29" s="20" t="s">
        <v>2</v>
      </c>
      <c r="B29" s="21" t="s">
        <v>97</v>
      </c>
      <c r="C29" s="28" t="s">
        <v>31</v>
      </c>
      <c r="D29" s="116">
        <v>84195</v>
      </c>
      <c r="E29" s="22">
        <v>0</v>
      </c>
      <c r="F29" s="22">
        <v>0</v>
      </c>
      <c r="G29" s="22">
        <f t="shared" si="3"/>
        <v>10406.501999999999</v>
      </c>
      <c r="H29" s="36">
        <v>2250.5100000000002</v>
      </c>
      <c r="I29" s="22">
        <f t="shared" si="0"/>
        <v>484.26005999999995</v>
      </c>
      <c r="J29" s="32">
        <f t="shared" si="1"/>
        <v>97336.272059999988</v>
      </c>
      <c r="K29" s="23">
        <f t="shared" si="2"/>
        <v>86929.770059999995</v>
      </c>
      <c r="O29" s="156"/>
      <c r="P29" s="170"/>
      <c r="Q29" s="12"/>
    </row>
    <row r="30" spans="1:17">
      <c r="B30" s="3"/>
      <c r="D30" s="7"/>
      <c r="E30" s="7"/>
      <c r="F30" s="7"/>
      <c r="G30" s="7"/>
      <c r="H30" s="7"/>
      <c r="I30" s="7"/>
      <c r="J30" s="8"/>
    </row>
    <row r="31" spans="1:17" ht="16.5" thickBot="1">
      <c r="A31" s="206" t="s">
        <v>25</v>
      </c>
      <c r="B31" s="206"/>
      <c r="C31" s="206"/>
      <c r="D31" s="206"/>
      <c r="E31" s="206"/>
      <c r="F31" s="206"/>
      <c r="G31" s="206"/>
      <c r="H31" s="206"/>
      <c r="I31" s="206"/>
      <c r="J31" s="206"/>
      <c r="K31" s="68"/>
    </row>
    <row r="32" spans="1:17" ht="13.5" customHeight="1" thickBot="1">
      <c r="A32" s="195" t="s">
        <v>15</v>
      </c>
      <c r="B32" s="212"/>
      <c r="C32" s="60" t="s">
        <v>8</v>
      </c>
      <c r="D32" s="40" t="s">
        <v>0</v>
      </c>
      <c r="E32" s="40" t="s">
        <v>76</v>
      </c>
      <c r="F32" s="40" t="s">
        <v>16</v>
      </c>
      <c r="G32" s="40" t="s">
        <v>146</v>
      </c>
      <c r="H32" s="40" t="s">
        <v>18</v>
      </c>
      <c r="I32" s="40" t="s">
        <v>17</v>
      </c>
      <c r="J32" s="39" t="s">
        <v>1</v>
      </c>
      <c r="K32" s="41" t="s">
        <v>75</v>
      </c>
      <c r="L32" s="188" t="s">
        <v>178</v>
      </c>
      <c r="M32" s="188"/>
      <c r="N32" s="189"/>
    </row>
    <row r="33" spans="1:17" ht="13.5" customHeight="1" thickBot="1">
      <c r="A33" s="45" t="s">
        <v>7</v>
      </c>
      <c r="B33" s="46" t="s">
        <v>26</v>
      </c>
      <c r="C33" s="47">
        <v>0.9</v>
      </c>
      <c r="D33" s="129">
        <v>88553</v>
      </c>
      <c r="E33" s="48">
        <v>4000</v>
      </c>
      <c r="F33" s="5">
        <v>1000</v>
      </c>
      <c r="G33" s="48">
        <f>(D33-E33-F33)*12.36%</f>
        <v>10327.150799999999</v>
      </c>
      <c r="H33" s="36">
        <v>2250.5100000000002</v>
      </c>
      <c r="I33" s="48">
        <f t="shared" ref="I33:I56" si="4">(D33-E33-F33+G33+H33)*0.5%</f>
        <v>480.65330399999999</v>
      </c>
      <c r="J33" s="49">
        <f t="shared" ref="J33:J56" si="5">D33-E33-F33+G33+H33+I33</f>
        <v>96611.314104000005</v>
      </c>
      <c r="K33" s="50">
        <f t="shared" ref="K33:K56" si="6">J33-G33</f>
        <v>86284.163304000002</v>
      </c>
      <c r="L33" s="191"/>
      <c r="M33" s="191"/>
      <c r="N33" s="192"/>
      <c r="O33" s="156"/>
      <c r="P33" s="170"/>
      <c r="Q33" s="12"/>
    </row>
    <row r="34" spans="1:17" ht="16.5">
      <c r="A34" s="13" t="s">
        <v>141</v>
      </c>
      <c r="B34" s="4" t="s">
        <v>140</v>
      </c>
      <c r="C34" s="27">
        <v>1</v>
      </c>
      <c r="D34" s="113">
        <v>85270</v>
      </c>
      <c r="E34" s="5">
        <v>0</v>
      </c>
      <c r="F34" s="5">
        <v>1000</v>
      </c>
      <c r="G34" s="5">
        <f t="shared" ref="G34:G56" si="7">(D34-E34-F34)*12.36%</f>
        <v>10415.771999999999</v>
      </c>
      <c r="H34" s="36">
        <v>2250.5100000000002</v>
      </c>
      <c r="I34" s="5">
        <f>(D34-E34-F34+G34+H34)*0.5%</f>
        <v>484.68140999999997</v>
      </c>
      <c r="J34" s="6">
        <f>D34-E34-F34+G34+H34+I34</f>
        <v>97420.963409999997</v>
      </c>
      <c r="K34" s="15">
        <f>J34-G34</f>
        <v>87005.191409999999</v>
      </c>
      <c r="L34" s="76" t="s">
        <v>179</v>
      </c>
      <c r="M34" s="76"/>
      <c r="N34" s="176">
        <v>300</v>
      </c>
      <c r="O34" s="156"/>
      <c r="P34" s="170"/>
      <c r="Q34" s="12"/>
    </row>
    <row r="35" spans="1:17" ht="16.5">
      <c r="A35" s="13" t="s">
        <v>144</v>
      </c>
      <c r="B35" s="34" t="s">
        <v>142</v>
      </c>
      <c r="C35" s="35">
        <v>1.2</v>
      </c>
      <c r="D35" s="113">
        <v>85020</v>
      </c>
      <c r="E35" s="113">
        <v>0</v>
      </c>
      <c r="F35" s="5">
        <v>1000</v>
      </c>
      <c r="G35" s="5">
        <f t="shared" si="7"/>
        <v>10384.871999999999</v>
      </c>
      <c r="H35" s="36">
        <v>2250.5100000000002</v>
      </c>
      <c r="I35" s="113">
        <f>(D35-E35-F35+G35+H35)*0.5%</f>
        <v>483.27690999999999</v>
      </c>
      <c r="J35" s="132">
        <f>D35-E35-F35+G35+H35+I35</f>
        <v>97138.658909999998</v>
      </c>
      <c r="K35" s="133">
        <f>J35-G35</f>
        <v>86753.786909999995</v>
      </c>
      <c r="L35" s="78" t="s">
        <v>180</v>
      </c>
      <c r="M35" s="78"/>
      <c r="N35" s="177">
        <v>400</v>
      </c>
      <c r="O35" s="156"/>
      <c r="P35" s="170"/>
      <c r="Q35" s="12"/>
    </row>
    <row r="36" spans="1:17" ht="16.5">
      <c r="A36" s="14" t="s">
        <v>6</v>
      </c>
      <c r="B36" s="9" t="s">
        <v>12</v>
      </c>
      <c r="C36" s="27">
        <v>8</v>
      </c>
      <c r="D36" s="113">
        <v>86513</v>
      </c>
      <c r="E36" s="5">
        <v>0</v>
      </c>
      <c r="F36" s="5">
        <v>1000</v>
      </c>
      <c r="G36" s="5">
        <f t="shared" si="7"/>
        <v>10569.406799999999</v>
      </c>
      <c r="H36" s="36">
        <v>2250.5100000000002</v>
      </c>
      <c r="I36" s="5">
        <f t="shared" si="4"/>
        <v>491.66458399999999</v>
      </c>
      <c r="J36" s="6">
        <f t="shared" si="5"/>
        <v>98824.58138399999</v>
      </c>
      <c r="K36" s="15">
        <f t="shared" si="6"/>
        <v>88255.174583999993</v>
      </c>
      <c r="L36" s="78" t="s">
        <v>181</v>
      </c>
      <c r="M36" s="78"/>
      <c r="N36" s="177">
        <v>500</v>
      </c>
      <c r="O36" s="156"/>
      <c r="P36" s="170"/>
      <c r="Q36" s="12"/>
    </row>
    <row r="37" spans="1:17" ht="16.5">
      <c r="A37" s="14" t="s">
        <v>6</v>
      </c>
      <c r="B37" s="9" t="s">
        <v>145</v>
      </c>
      <c r="C37" s="27">
        <v>8</v>
      </c>
      <c r="D37" s="113">
        <v>88006</v>
      </c>
      <c r="E37" s="5">
        <v>0</v>
      </c>
      <c r="F37" s="5">
        <v>1000</v>
      </c>
      <c r="G37" s="5">
        <f t="shared" si="7"/>
        <v>10753.941599999998</v>
      </c>
      <c r="H37" s="36">
        <v>2250.5100000000002</v>
      </c>
      <c r="I37" s="5">
        <f t="shared" si="4"/>
        <v>500.05225799999994</v>
      </c>
      <c r="J37" s="6">
        <f t="shared" si="5"/>
        <v>100510.50385799998</v>
      </c>
      <c r="K37" s="15">
        <f t="shared" si="6"/>
        <v>89756.562257999991</v>
      </c>
      <c r="L37" s="78" t="s">
        <v>182</v>
      </c>
      <c r="M37" s="78"/>
      <c r="N37" s="177">
        <v>600</v>
      </c>
      <c r="O37" s="156"/>
      <c r="P37" s="170"/>
      <c r="Q37" s="12"/>
    </row>
    <row r="38" spans="1:17" ht="16.5">
      <c r="A38" s="14" t="s">
        <v>27</v>
      </c>
      <c r="B38" s="9" t="s">
        <v>28</v>
      </c>
      <c r="C38" s="27">
        <v>8</v>
      </c>
      <c r="D38" s="113">
        <v>83817</v>
      </c>
      <c r="E38" s="5">
        <v>0</v>
      </c>
      <c r="F38" s="5">
        <v>1000</v>
      </c>
      <c r="G38" s="5">
        <f t="shared" si="7"/>
        <v>10236.181199999999</v>
      </c>
      <c r="H38" s="36">
        <v>2250.5100000000002</v>
      </c>
      <c r="I38" s="5">
        <f t="shared" si="4"/>
        <v>476.51845599999996</v>
      </c>
      <c r="J38" s="6">
        <f t="shared" si="5"/>
        <v>95780.209655999992</v>
      </c>
      <c r="K38" s="15">
        <f t="shared" si="6"/>
        <v>85544.028456</v>
      </c>
      <c r="L38" s="78" t="s">
        <v>183</v>
      </c>
      <c r="M38" s="78"/>
      <c r="N38" s="177">
        <v>700</v>
      </c>
      <c r="O38" s="156"/>
      <c r="P38" s="170"/>
      <c r="Q38" s="12"/>
    </row>
    <row r="39" spans="1:17" ht="16.5">
      <c r="A39" s="14" t="s">
        <v>27</v>
      </c>
      <c r="B39" s="9" t="s">
        <v>117</v>
      </c>
      <c r="C39" s="27">
        <v>18</v>
      </c>
      <c r="D39" s="113">
        <v>85021</v>
      </c>
      <c r="E39" s="5">
        <v>0</v>
      </c>
      <c r="F39" s="5">
        <v>1000</v>
      </c>
      <c r="G39" s="5">
        <f t="shared" si="7"/>
        <v>10384.995599999998</v>
      </c>
      <c r="H39" s="36">
        <v>2250.5100000000002</v>
      </c>
      <c r="I39" s="5">
        <f t="shared" si="4"/>
        <v>483.28252799999996</v>
      </c>
      <c r="J39" s="6">
        <f t="shared" si="5"/>
        <v>97139.788127999986</v>
      </c>
      <c r="K39" s="15">
        <f t="shared" si="6"/>
        <v>86754.792527999991</v>
      </c>
      <c r="L39" s="78" t="s">
        <v>184</v>
      </c>
      <c r="M39" s="78"/>
      <c r="N39" s="177">
        <v>750</v>
      </c>
      <c r="O39" s="156"/>
      <c r="P39" s="170"/>
      <c r="Q39" s="12"/>
    </row>
    <row r="40" spans="1:17" ht="17.25" thickBot="1">
      <c r="A40" s="14" t="s">
        <v>10</v>
      </c>
      <c r="B40" s="9" t="s">
        <v>9</v>
      </c>
      <c r="C40" s="27">
        <v>1.2</v>
      </c>
      <c r="D40" s="113">
        <v>84801</v>
      </c>
      <c r="E40" s="5">
        <v>0</v>
      </c>
      <c r="F40" s="5">
        <v>1000</v>
      </c>
      <c r="G40" s="5">
        <f t="shared" si="7"/>
        <v>10357.803599999999</v>
      </c>
      <c r="H40" s="36">
        <v>2250.5100000000002</v>
      </c>
      <c r="I40" s="5">
        <f t="shared" si="4"/>
        <v>482.04656799999998</v>
      </c>
      <c r="J40" s="6">
        <f t="shared" si="5"/>
        <v>96891.360167999999</v>
      </c>
      <c r="K40" s="15">
        <f t="shared" si="6"/>
        <v>86533.556568</v>
      </c>
      <c r="L40" s="94" t="s">
        <v>185</v>
      </c>
      <c r="M40" s="94"/>
      <c r="N40" s="178">
        <v>800</v>
      </c>
      <c r="O40" s="156"/>
      <c r="P40" s="170"/>
      <c r="Q40" s="12"/>
    </row>
    <row r="41" spans="1:17">
      <c r="A41" s="14" t="s">
        <v>79</v>
      </c>
      <c r="B41" s="9" t="s">
        <v>77</v>
      </c>
      <c r="C41" s="27">
        <v>0.35</v>
      </c>
      <c r="D41" s="113">
        <v>88046</v>
      </c>
      <c r="E41" s="5">
        <v>0</v>
      </c>
      <c r="F41" s="5">
        <v>1000</v>
      </c>
      <c r="G41" s="5">
        <f t="shared" si="7"/>
        <v>10758.8856</v>
      </c>
      <c r="H41" s="36">
        <v>2250.5100000000002</v>
      </c>
      <c r="I41" s="5">
        <f t="shared" si="4"/>
        <v>500.27697799999993</v>
      </c>
      <c r="J41" s="6">
        <f t="shared" si="5"/>
        <v>100555.67257799998</v>
      </c>
      <c r="K41" s="15">
        <f t="shared" si="6"/>
        <v>89796.786977999989</v>
      </c>
      <c r="O41" s="156"/>
      <c r="P41" s="170"/>
      <c r="Q41" s="12"/>
    </row>
    <row r="42" spans="1:17">
      <c r="A42" s="14" t="s">
        <v>80</v>
      </c>
      <c r="B42" s="4" t="s">
        <v>78</v>
      </c>
      <c r="C42" s="27">
        <v>0.12</v>
      </c>
      <c r="D42" s="113">
        <v>88842</v>
      </c>
      <c r="E42" s="5">
        <v>2000</v>
      </c>
      <c r="F42" s="5">
        <v>1000</v>
      </c>
      <c r="G42" s="5">
        <f t="shared" si="7"/>
        <v>10610.071199999998</v>
      </c>
      <c r="H42" s="36">
        <v>2250.5100000000002</v>
      </c>
      <c r="I42" s="5">
        <f t="shared" si="4"/>
        <v>493.51290599999999</v>
      </c>
      <c r="J42" s="6">
        <f t="shared" si="5"/>
        <v>99196.094106000004</v>
      </c>
      <c r="K42" s="15">
        <f t="shared" si="6"/>
        <v>88586.022905999998</v>
      </c>
      <c r="O42" s="156"/>
      <c r="P42" s="170"/>
      <c r="Q42" s="12"/>
    </row>
    <row r="43" spans="1:17" ht="16.5">
      <c r="A43" s="14" t="s">
        <v>11</v>
      </c>
      <c r="B43" s="9" t="s">
        <v>156</v>
      </c>
      <c r="C43" s="27">
        <v>0.28000000000000003</v>
      </c>
      <c r="D43" s="113">
        <v>86753</v>
      </c>
      <c r="E43" s="5">
        <v>0</v>
      </c>
      <c r="F43" s="5">
        <v>1000</v>
      </c>
      <c r="G43" s="5">
        <f t="shared" si="7"/>
        <v>10599.0708</v>
      </c>
      <c r="H43" s="36">
        <v>2250.5100000000002</v>
      </c>
      <c r="I43" s="5">
        <f t="shared" si="4"/>
        <v>493.01290399999999</v>
      </c>
      <c r="J43" s="6">
        <f t="shared" si="5"/>
        <v>99095.593703999999</v>
      </c>
      <c r="K43" s="15">
        <f t="shared" si="6"/>
        <v>88496.522903999998</v>
      </c>
      <c r="L43" s="82"/>
      <c r="M43" s="82"/>
      <c r="N43" s="83"/>
      <c r="O43" s="156"/>
      <c r="P43" s="170"/>
      <c r="Q43" s="12"/>
    </row>
    <row r="44" spans="1:17">
      <c r="A44" s="14" t="s">
        <v>11</v>
      </c>
      <c r="B44" s="9" t="s">
        <v>155</v>
      </c>
      <c r="C44" s="27">
        <v>0.22</v>
      </c>
      <c r="D44" s="113">
        <v>86952</v>
      </c>
      <c r="E44" s="5">
        <v>0</v>
      </c>
      <c r="F44" s="5">
        <v>1000</v>
      </c>
      <c r="G44" s="5">
        <f t="shared" si="7"/>
        <v>10623.667199999998</v>
      </c>
      <c r="H44" s="36">
        <v>2250.5100000000002</v>
      </c>
      <c r="I44" s="5">
        <f t="shared" si="4"/>
        <v>494.13088599999998</v>
      </c>
      <c r="J44" s="6">
        <f t="shared" si="5"/>
        <v>99320.30808599999</v>
      </c>
      <c r="K44" s="15">
        <f t="shared" si="6"/>
        <v>88696.640885999994</v>
      </c>
      <c r="O44" s="156"/>
      <c r="P44" s="170"/>
      <c r="Q44" s="12"/>
    </row>
    <row r="45" spans="1:17" ht="13.5">
      <c r="A45" s="14" t="s">
        <v>125</v>
      </c>
      <c r="B45" s="9" t="s">
        <v>126</v>
      </c>
      <c r="C45" s="27">
        <v>0.3</v>
      </c>
      <c r="D45" s="113">
        <v>85419</v>
      </c>
      <c r="E45" s="5">
        <v>0</v>
      </c>
      <c r="F45" s="5">
        <v>1000</v>
      </c>
      <c r="G45" s="5">
        <f t="shared" si="7"/>
        <v>10434.188399999999</v>
      </c>
      <c r="H45" s="36">
        <v>2250.5100000000002</v>
      </c>
      <c r="I45" s="5">
        <f t="shared" si="4"/>
        <v>485.51849199999998</v>
      </c>
      <c r="J45" s="6">
        <f t="shared" si="5"/>
        <v>97589.216891999997</v>
      </c>
      <c r="K45" s="15">
        <f t="shared" si="6"/>
        <v>87155.028491999998</v>
      </c>
      <c r="L45" s="59" t="s">
        <v>84</v>
      </c>
      <c r="O45" s="156"/>
      <c r="P45" s="170"/>
      <c r="Q45" s="12"/>
    </row>
    <row r="46" spans="1:17">
      <c r="A46" s="14" t="s">
        <v>37</v>
      </c>
      <c r="B46" s="9" t="s">
        <v>38</v>
      </c>
      <c r="C46" s="27">
        <v>0.43</v>
      </c>
      <c r="D46" s="113">
        <v>90494</v>
      </c>
      <c r="E46" s="5">
        <v>0</v>
      </c>
      <c r="F46" s="5">
        <v>1000</v>
      </c>
      <c r="G46" s="5">
        <f t="shared" si="7"/>
        <v>11061.4584</v>
      </c>
      <c r="H46" s="36">
        <v>2250.5100000000002</v>
      </c>
      <c r="I46" s="5">
        <f t="shared" si="4"/>
        <v>514.02984200000003</v>
      </c>
      <c r="J46" s="6">
        <f t="shared" si="5"/>
        <v>103319.998242</v>
      </c>
      <c r="K46" s="15">
        <f t="shared" si="6"/>
        <v>92258.539841999998</v>
      </c>
      <c r="O46" s="156"/>
      <c r="P46" s="170"/>
      <c r="Q46" s="12"/>
    </row>
    <row r="47" spans="1:17">
      <c r="A47" s="14" t="s">
        <v>37</v>
      </c>
      <c r="B47" s="9" t="s">
        <v>39</v>
      </c>
      <c r="C47" s="27">
        <v>0.33</v>
      </c>
      <c r="D47" s="113">
        <v>92030</v>
      </c>
      <c r="E47" s="5">
        <v>0</v>
      </c>
      <c r="F47" s="5">
        <v>1000</v>
      </c>
      <c r="G47" s="5">
        <f t="shared" si="7"/>
        <v>11251.307999999999</v>
      </c>
      <c r="H47" s="36">
        <v>2250.5100000000002</v>
      </c>
      <c r="I47" s="5">
        <f t="shared" si="4"/>
        <v>522.65908999999999</v>
      </c>
      <c r="J47" s="6">
        <f t="shared" si="5"/>
        <v>105054.47709</v>
      </c>
      <c r="K47" s="15">
        <f t="shared" si="6"/>
        <v>93803.169089999996</v>
      </c>
      <c r="O47" s="156"/>
      <c r="P47" s="170"/>
      <c r="Q47" s="12"/>
    </row>
    <row r="48" spans="1:17">
      <c r="A48" s="14" t="s">
        <v>37</v>
      </c>
      <c r="B48" s="9" t="s">
        <v>123</v>
      </c>
      <c r="C48" s="27">
        <v>0.22</v>
      </c>
      <c r="D48" s="113">
        <v>91987</v>
      </c>
      <c r="E48" s="5">
        <v>0</v>
      </c>
      <c r="F48" s="5">
        <v>1000</v>
      </c>
      <c r="G48" s="5">
        <f t="shared" si="7"/>
        <v>11245.993199999999</v>
      </c>
      <c r="H48" s="36">
        <v>2250.5100000000002</v>
      </c>
      <c r="I48" s="5">
        <f t="shared" si="4"/>
        <v>522.41751599999998</v>
      </c>
      <c r="J48" s="6">
        <f t="shared" si="5"/>
        <v>105005.92071599999</v>
      </c>
      <c r="K48" s="15">
        <f t="shared" si="6"/>
        <v>93759.927515999996</v>
      </c>
      <c r="O48" s="156"/>
      <c r="P48" s="170"/>
      <c r="Q48" s="12"/>
    </row>
    <row r="49" spans="1:17">
      <c r="A49" s="14" t="s">
        <v>37</v>
      </c>
      <c r="B49" s="4" t="s">
        <v>119</v>
      </c>
      <c r="C49" s="27"/>
      <c r="D49" s="113">
        <v>86583</v>
      </c>
      <c r="E49" s="5">
        <v>0</v>
      </c>
      <c r="F49" s="5">
        <v>1000</v>
      </c>
      <c r="G49" s="5">
        <f t="shared" si="7"/>
        <v>10578.058799999999</v>
      </c>
      <c r="H49" s="36">
        <v>2250.5100000000002</v>
      </c>
      <c r="I49" s="5">
        <f t="shared" si="4"/>
        <v>492.05784399999999</v>
      </c>
      <c r="J49" s="6">
        <f t="shared" si="5"/>
        <v>98903.626643999989</v>
      </c>
      <c r="K49" s="15">
        <f t="shared" si="6"/>
        <v>88325.56784399999</v>
      </c>
      <c r="O49" s="156"/>
      <c r="P49" s="170"/>
      <c r="Q49" s="12"/>
    </row>
    <row r="50" spans="1:17">
      <c r="A50" s="14" t="s">
        <v>37</v>
      </c>
      <c r="B50" s="4" t="s">
        <v>151</v>
      </c>
      <c r="C50" s="27"/>
      <c r="D50" s="113">
        <v>90185</v>
      </c>
      <c r="E50" s="5">
        <v>0</v>
      </c>
      <c r="F50" s="5">
        <v>1000</v>
      </c>
      <c r="G50" s="5">
        <f>(D50-E50-F50)*12.36%</f>
        <v>11023.266</v>
      </c>
      <c r="H50" s="36">
        <v>2250.5100000000002</v>
      </c>
      <c r="I50" s="5">
        <f>(D50-E50-F50+G50+H50)*0.5%</f>
        <v>512.29387999999994</v>
      </c>
      <c r="J50" s="6">
        <f>D50-E50-F50+G50+H50+I50</f>
        <v>102971.06988</v>
      </c>
      <c r="K50" s="15">
        <f>J50-G50</f>
        <v>91947.803879999992</v>
      </c>
      <c r="O50" s="156"/>
      <c r="P50" s="170"/>
      <c r="Q50" s="12"/>
    </row>
    <row r="51" spans="1:17">
      <c r="A51" s="13" t="s">
        <v>37</v>
      </c>
      <c r="B51" s="4" t="s">
        <v>143</v>
      </c>
      <c r="C51" s="27"/>
      <c r="D51" s="113">
        <v>86274</v>
      </c>
      <c r="E51" s="113">
        <v>0</v>
      </c>
      <c r="F51" s="5">
        <v>1000</v>
      </c>
      <c r="G51" s="5">
        <f t="shared" si="7"/>
        <v>10539.866399999999</v>
      </c>
      <c r="H51" s="36">
        <v>2250.5100000000002</v>
      </c>
      <c r="I51" s="113">
        <f>(D51-E51-F51+G51+H51)*0.5%</f>
        <v>490.32188199999996</v>
      </c>
      <c r="J51" s="132">
        <f>D51-E51-F51+G51+H51+I51</f>
        <v>98554.698281999998</v>
      </c>
      <c r="K51" s="133">
        <f>J51-G51</f>
        <v>88014.831881999999</v>
      </c>
      <c r="O51" s="156"/>
      <c r="P51" s="170"/>
      <c r="Q51" s="12"/>
    </row>
    <row r="52" spans="1:17">
      <c r="A52" s="14" t="s">
        <v>2</v>
      </c>
      <c r="B52" s="9" t="s">
        <v>3</v>
      </c>
      <c r="C52" s="27" t="s">
        <v>31</v>
      </c>
      <c r="D52" s="113">
        <v>79001</v>
      </c>
      <c r="E52" s="5">
        <v>0</v>
      </c>
      <c r="F52" s="5">
        <v>0</v>
      </c>
      <c r="G52" s="5">
        <f t="shared" si="7"/>
        <v>9764.5235999999986</v>
      </c>
      <c r="H52" s="36">
        <v>2250.5100000000002</v>
      </c>
      <c r="I52" s="5">
        <f t="shared" si="4"/>
        <v>455.08016799999996</v>
      </c>
      <c r="J52" s="6">
        <f t="shared" si="5"/>
        <v>91471.113767999996</v>
      </c>
      <c r="K52" s="15">
        <f t="shared" si="6"/>
        <v>81706.590167999995</v>
      </c>
      <c r="O52" s="156"/>
      <c r="P52" s="170"/>
      <c r="Q52" s="12"/>
    </row>
    <row r="53" spans="1:17">
      <c r="A53" s="14" t="s">
        <v>2</v>
      </c>
      <c r="B53" s="9" t="s">
        <v>4</v>
      </c>
      <c r="C53" s="27" t="s">
        <v>31</v>
      </c>
      <c r="D53" s="113">
        <v>80842</v>
      </c>
      <c r="E53" s="5">
        <v>0</v>
      </c>
      <c r="F53" s="5">
        <v>0</v>
      </c>
      <c r="G53" s="5">
        <f t="shared" si="7"/>
        <v>9992.0711999999985</v>
      </c>
      <c r="H53" s="36">
        <v>2250.5100000000002</v>
      </c>
      <c r="I53" s="5">
        <f t="shared" si="4"/>
        <v>465.42290600000001</v>
      </c>
      <c r="J53" s="6">
        <f t="shared" si="5"/>
        <v>93550.004106000008</v>
      </c>
      <c r="K53" s="15">
        <f t="shared" si="6"/>
        <v>83557.932906000002</v>
      </c>
      <c r="O53" s="156"/>
      <c r="P53" s="170"/>
      <c r="Q53" s="12"/>
    </row>
    <row r="54" spans="1:17">
      <c r="A54" s="13" t="s">
        <v>2</v>
      </c>
      <c r="B54" s="4" t="s">
        <v>14</v>
      </c>
      <c r="C54" s="27" t="s">
        <v>31</v>
      </c>
      <c r="D54" s="113">
        <v>81289</v>
      </c>
      <c r="E54" s="5">
        <v>0</v>
      </c>
      <c r="F54" s="5">
        <v>0</v>
      </c>
      <c r="G54" s="5">
        <f t="shared" si="7"/>
        <v>10047.320399999999</v>
      </c>
      <c r="H54" s="36">
        <v>2250.5100000000002</v>
      </c>
      <c r="I54" s="5">
        <f t="shared" si="4"/>
        <v>467.93415199999998</v>
      </c>
      <c r="J54" s="6">
        <f t="shared" si="5"/>
        <v>94054.764551999993</v>
      </c>
      <c r="K54" s="15">
        <f t="shared" si="6"/>
        <v>84007.444151999996</v>
      </c>
      <c r="O54" s="156"/>
      <c r="P54" s="170"/>
      <c r="Q54" s="12"/>
    </row>
    <row r="55" spans="1:17">
      <c r="A55" s="14" t="s">
        <v>2</v>
      </c>
      <c r="B55" s="9" t="s">
        <v>5</v>
      </c>
      <c r="C55" s="27" t="s">
        <v>31</v>
      </c>
      <c r="D55" s="113">
        <v>79638</v>
      </c>
      <c r="E55" s="5">
        <v>0</v>
      </c>
      <c r="F55" s="5">
        <v>0</v>
      </c>
      <c r="G55" s="5">
        <f t="shared" si="7"/>
        <v>9843.2567999999992</v>
      </c>
      <c r="H55" s="36">
        <v>2250.5100000000002</v>
      </c>
      <c r="I55" s="5">
        <f t="shared" si="4"/>
        <v>458.65883400000001</v>
      </c>
      <c r="J55" s="6">
        <f t="shared" si="5"/>
        <v>92190.425633999999</v>
      </c>
      <c r="K55" s="15">
        <f t="shared" si="6"/>
        <v>82347.168833999996</v>
      </c>
      <c r="O55" s="156"/>
      <c r="P55" s="170"/>
      <c r="Q55" s="12"/>
    </row>
    <row r="56" spans="1:17" ht="13.5" thickBot="1">
      <c r="A56" s="51" t="s">
        <v>2</v>
      </c>
      <c r="B56" s="52" t="s">
        <v>32</v>
      </c>
      <c r="C56" s="28" t="s">
        <v>31</v>
      </c>
      <c r="D56" s="114">
        <v>82574</v>
      </c>
      <c r="E56" s="53">
        <v>0</v>
      </c>
      <c r="F56" s="53">
        <v>0</v>
      </c>
      <c r="G56" s="22">
        <f t="shared" si="7"/>
        <v>10206.1464</v>
      </c>
      <c r="H56" s="36">
        <v>2250.5100000000002</v>
      </c>
      <c r="I56" s="22">
        <f t="shared" si="4"/>
        <v>475.15328199999999</v>
      </c>
      <c r="J56" s="32">
        <f t="shared" si="5"/>
        <v>95505.809681999992</v>
      </c>
      <c r="K56" s="23">
        <f t="shared" si="6"/>
        <v>85299.663281999994</v>
      </c>
      <c r="O56" s="173"/>
      <c r="P56" s="170"/>
      <c r="Q56" s="12"/>
    </row>
    <row r="57" spans="1:17" ht="16.5" thickBot="1">
      <c r="A57" s="193" t="s">
        <v>29</v>
      </c>
      <c r="B57" s="213"/>
      <c r="C57" s="213"/>
      <c r="D57" s="213"/>
      <c r="E57" s="213"/>
      <c r="F57" s="213"/>
      <c r="G57" s="213"/>
      <c r="H57" s="213"/>
      <c r="I57" s="213"/>
      <c r="J57" s="214"/>
      <c r="K57" s="124"/>
    </row>
    <row r="58" spans="1:17" ht="13.5" thickBot="1">
      <c r="A58" s="204" t="s">
        <v>15</v>
      </c>
      <c r="B58" s="205"/>
      <c r="C58" s="40" t="s">
        <v>8</v>
      </c>
      <c r="D58" s="40" t="s">
        <v>0</v>
      </c>
      <c r="E58" s="140" t="s">
        <v>76</v>
      </c>
      <c r="F58" s="70" t="s">
        <v>16</v>
      </c>
      <c r="G58" s="141" t="s">
        <v>146</v>
      </c>
      <c r="H58" s="40" t="s">
        <v>18</v>
      </c>
      <c r="I58" s="40" t="s">
        <v>17</v>
      </c>
      <c r="J58" s="39" t="s">
        <v>1</v>
      </c>
      <c r="K58" s="41" t="s">
        <v>75</v>
      </c>
    </row>
    <row r="59" spans="1:17">
      <c r="A59" s="135" t="s">
        <v>34</v>
      </c>
      <c r="B59" s="136" t="s">
        <v>92</v>
      </c>
      <c r="C59" s="47">
        <v>0.92</v>
      </c>
      <c r="D59" s="137">
        <v>87409</v>
      </c>
      <c r="E59" s="138">
        <v>0</v>
      </c>
      <c r="F59" s="5">
        <v>1000</v>
      </c>
      <c r="G59" s="48">
        <f>(D59-E59-F59)*12.36%</f>
        <v>10680.152399999999</v>
      </c>
      <c r="H59" s="36">
        <v>2250.5100000000002</v>
      </c>
      <c r="I59" s="48">
        <f t="shared" ref="I59:I68" si="8">(D59-E59-F59+G59+H59)*0.5%</f>
        <v>496.69831199999993</v>
      </c>
      <c r="J59" s="49">
        <f t="shared" ref="J59:J68" si="9">D59-E59-F59+G59+H59+I59</f>
        <v>99836.36071199998</v>
      </c>
      <c r="K59" s="50">
        <f t="shared" ref="K59:K68" si="10">J59-G59</f>
        <v>89156.208311999973</v>
      </c>
      <c r="O59" s="157"/>
      <c r="P59" s="170"/>
      <c r="Q59" s="12"/>
    </row>
    <row r="60" spans="1:17" ht="13.5" thickBot="1">
      <c r="A60" s="56" t="s">
        <v>34</v>
      </c>
      <c r="B60" s="57" t="s">
        <v>91</v>
      </c>
      <c r="C60" s="35">
        <v>2</v>
      </c>
      <c r="D60" s="117">
        <v>87409</v>
      </c>
      <c r="E60" s="58">
        <v>0</v>
      </c>
      <c r="F60" s="5">
        <v>1000</v>
      </c>
      <c r="G60" s="36">
        <f t="shared" ref="G60:G68" si="11">(D60-E60-F60)*12.36%</f>
        <v>10680.152399999999</v>
      </c>
      <c r="H60" s="36">
        <v>2250.5100000000002</v>
      </c>
      <c r="I60" s="36">
        <f>(D60-E60-F60+G60+H60)*0.5%</f>
        <v>496.69831199999993</v>
      </c>
      <c r="J60" s="37">
        <f>D60-E60-F60+G60+H60+I60</f>
        <v>99836.36071199998</v>
      </c>
      <c r="K60" s="38">
        <f>J60-G60</f>
        <v>89156.208311999973</v>
      </c>
      <c r="O60" s="157"/>
      <c r="P60" s="170"/>
      <c r="Q60" s="12"/>
    </row>
    <row r="61" spans="1:17">
      <c r="A61" s="56" t="s">
        <v>34</v>
      </c>
      <c r="B61" s="57" t="s">
        <v>168</v>
      </c>
      <c r="C61" s="35">
        <v>2</v>
      </c>
      <c r="D61" s="117">
        <v>87906</v>
      </c>
      <c r="E61" s="58">
        <v>0</v>
      </c>
      <c r="F61" s="145">
        <v>1000</v>
      </c>
      <c r="G61" s="36">
        <f t="shared" si="11"/>
        <v>10741.5816</v>
      </c>
      <c r="H61" s="48">
        <v>1888.3</v>
      </c>
      <c r="I61" s="36">
        <f>(D61-E61-F61+G61+H61)*0.5%</f>
        <v>497.67940800000002</v>
      </c>
      <c r="J61" s="37">
        <f>D61-E61-F61+G61+H61+I61</f>
        <v>100033.561008</v>
      </c>
      <c r="K61" s="38">
        <f>J61-G61</f>
        <v>89291.979407999999</v>
      </c>
      <c r="O61" s="157"/>
      <c r="P61" s="170"/>
      <c r="Q61" s="12"/>
    </row>
    <row r="62" spans="1:17">
      <c r="A62" s="24" t="s">
        <v>83</v>
      </c>
      <c r="B62" s="18" t="s">
        <v>13</v>
      </c>
      <c r="C62" s="27">
        <v>4.2</v>
      </c>
      <c r="D62" s="118">
        <v>89498</v>
      </c>
      <c r="E62" s="17">
        <v>0</v>
      </c>
      <c r="F62" s="5">
        <v>1000</v>
      </c>
      <c r="G62" s="36">
        <f t="shared" si="11"/>
        <v>10938.352799999999</v>
      </c>
      <c r="H62" s="36">
        <v>2250.5100000000002</v>
      </c>
      <c r="I62" s="5">
        <f t="shared" si="8"/>
        <v>508.43431399999997</v>
      </c>
      <c r="J62" s="6">
        <f t="shared" si="9"/>
        <v>102195.29711399999</v>
      </c>
      <c r="K62" s="15">
        <f t="shared" si="10"/>
        <v>91256.944313999993</v>
      </c>
      <c r="O62" s="157"/>
      <c r="P62" s="170"/>
      <c r="Q62" s="12"/>
    </row>
    <row r="63" spans="1:17">
      <c r="A63" s="24" t="s">
        <v>41</v>
      </c>
      <c r="B63" s="18" t="s">
        <v>40</v>
      </c>
      <c r="C63" s="27">
        <v>6.5</v>
      </c>
      <c r="D63" s="118">
        <v>89896</v>
      </c>
      <c r="E63" s="17">
        <v>0</v>
      </c>
      <c r="F63" s="5">
        <v>1000</v>
      </c>
      <c r="G63" s="36">
        <f t="shared" si="11"/>
        <v>10987.545599999999</v>
      </c>
      <c r="H63" s="36">
        <v>2250.5100000000002</v>
      </c>
      <c r="I63" s="5">
        <f t="shared" si="8"/>
        <v>510.670278</v>
      </c>
      <c r="J63" s="6">
        <f t="shared" si="9"/>
        <v>102644.725878</v>
      </c>
      <c r="K63" s="15">
        <f t="shared" si="10"/>
        <v>91657.180278</v>
      </c>
      <c r="O63" s="157"/>
      <c r="P63" s="170"/>
      <c r="Q63" s="12"/>
    </row>
    <row r="64" spans="1:17">
      <c r="A64" s="24" t="s">
        <v>89</v>
      </c>
      <c r="B64" s="18" t="s">
        <v>88</v>
      </c>
      <c r="C64" s="27">
        <v>30</v>
      </c>
      <c r="D64" s="118">
        <v>93830</v>
      </c>
      <c r="E64" s="17">
        <v>0</v>
      </c>
      <c r="F64" s="5">
        <v>1000</v>
      </c>
      <c r="G64" s="36">
        <f t="shared" si="11"/>
        <v>11473.787999999999</v>
      </c>
      <c r="H64" s="36">
        <v>2250.5100000000002</v>
      </c>
      <c r="I64" s="5">
        <f>(D64-E64-F64+G64+H64)*0.5%</f>
        <v>532.77148999999997</v>
      </c>
      <c r="J64" s="6">
        <f>D64-E64-F64+G64+H64+I64</f>
        <v>107087.06948999999</v>
      </c>
      <c r="K64" s="15">
        <f>J64-G64</f>
        <v>95613.281489999994</v>
      </c>
      <c r="L64" s="79"/>
      <c r="M64" s="79"/>
      <c r="N64" s="80"/>
      <c r="O64" s="157"/>
      <c r="P64" s="170"/>
      <c r="Q64" s="12"/>
    </row>
    <row r="65" spans="1:20">
      <c r="A65" s="24" t="s">
        <v>82</v>
      </c>
      <c r="B65" s="18" t="s">
        <v>81</v>
      </c>
      <c r="C65" s="27">
        <v>50</v>
      </c>
      <c r="D65" s="118">
        <v>94129</v>
      </c>
      <c r="E65" s="17">
        <v>0</v>
      </c>
      <c r="F65" s="5">
        <v>1000</v>
      </c>
      <c r="G65" s="36">
        <f t="shared" si="11"/>
        <v>11510.7444</v>
      </c>
      <c r="H65" s="36">
        <v>2250.5100000000002</v>
      </c>
      <c r="I65" s="5">
        <f>(D65-E65-F65+G65+H65)*0.5%</f>
        <v>534.45127200000002</v>
      </c>
      <c r="J65" s="6">
        <f>D65-E65-F65+G65+H65+I65</f>
        <v>107424.705672</v>
      </c>
      <c r="K65" s="15">
        <f>J65-G65</f>
        <v>95913.961272</v>
      </c>
      <c r="O65" s="157"/>
      <c r="P65" s="170"/>
      <c r="Q65" s="12"/>
      <c r="R65" s="12"/>
      <c r="S65" s="19"/>
      <c r="T65" s="19"/>
    </row>
    <row r="66" spans="1:20">
      <c r="A66" s="24" t="s">
        <v>2</v>
      </c>
      <c r="B66" s="18" t="s">
        <v>33</v>
      </c>
      <c r="C66" s="27" t="s">
        <v>31</v>
      </c>
      <c r="D66" s="118">
        <v>85319</v>
      </c>
      <c r="E66" s="17">
        <v>0</v>
      </c>
      <c r="F66" s="17">
        <v>0</v>
      </c>
      <c r="G66" s="36">
        <f t="shared" si="11"/>
        <v>10545.428399999999</v>
      </c>
      <c r="H66" s="36">
        <v>2250.5100000000002</v>
      </c>
      <c r="I66" s="5">
        <f t="shared" si="8"/>
        <v>490.57469200000003</v>
      </c>
      <c r="J66" s="6">
        <f t="shared" si="9"/>
        <v>98605.513091999994</v>
      </c>
      <c r="K66" s="15">
        <f t="shared" si="10"/>
        <v>88060.084691999989</v>
      </c>
      <c r="O66" s="157"/>
      <c r="P66" s="170"/>
      <c r="Q66" s="12"/>
    </row>
    <row r="67" spans="1:20">
      <c r="A67" s="24" t="s">
        <v>2</v>
      </c>
      <c r="B67" s="18" t="s">
        <v>35</v>
      </c>
      <c r="C67" s="27" t="s">
        <v>31</v>
      </c>
      <c r="D67" s="118">
        <v>84523</v>
      </c>
      <c r="E67" s="17">
        <v>0</v>
      </c>
      <c r="F67" s="17">
        <v>0</v>
      </c>
      <c r="G67" s="36">
        <f t="shared" si="11"/>
        <v>10447.042799999999</v>
      </c>
      <c r="H67" s="36">
        <v>2250.5100000000002</v>
      </c>
      <c r="I67" s="5">
        <f t="shared" si="8"/>
        <v>486.10276399999998</v>
      </c>
      <c r="J67" s="6">
        <f t="shared" si="9"/>
        <v>97706.655563999986</v>
      </c>
      <c r="K67" s="15">
        <f t="shared" si="10"/>
        <v>87259.61276399999</v>
      </c>
      <c r="O67" s="157"/>
      <c r="P67" s="170"/>
      <c r="Q67" s="12"/>
    </row>
    <row r="68" spans="1:20" ht="13.5" thickBot="1">
      <c r="A68" s="55" t="s">
        <v>2</v>
      </c>
      <c r="B68" s="25" t="s">
        <v>36</v>
      </c>
      <c r="C68" s="28" t="s">
        <v>31</v>
      </c>
      <c r="D68" s="119">
        <v>83976</v>
      </c>
      <c r="E68" s="26">
        <v>0</v>
      </c>
      <c r="F68" s="26">
        <v>0</v>
      </c>
      <c r="G68" s="54">
        <f t="shared" si="11"/>
        <v>10379.433599999998</v>
      </c>
      <c r="H68" s="54">
        <v>2250.5100000000002</v>
      </c>
      <c r="I68" s="22">
        <f t="shared" si="8"/>
        <v>483.029718</v>
      </c>
      <c r="J68" s="32">
        <f t="shared" si="9"/>
        <v>97088.973318000004</v>
      </c>
      <c r="K68" s="23">
        <f t="shared" si="10"/>
        <v>86709.539718</v>
      </c>
      <c r="O68" s="157"/>
      <c r="P68" s="170"/>
      <c r="Q68" s="12"/>
    </row>
    <row r="70" spans="1:20" ht="13.5">
      <c r="A70" s="59"/>
    </row>
  </sheetData>
  <mergeCells count="15">
    <mergeCell ref="L9:N10"/>
    <mergeCell ref="L32:N33"/>
    <mergeCell ref="A9:K9"/>
    <mergeCell ref="A10:I10"/>
    <mergeCell ref="A11:B11"/>
    <mergeCell ref="A58:B58"/>
    <mergeCell ref="A31:J31"/>
    <mergeCell ref="A32:B32"/>
    <mergeCell ref="A57:J57"/>
    <mergeCell ref="B5:K5"/>
    <mergeCell ref="A6:K6"/>
    <mergeCell ref="A2:L2"/>
    <mergeCell ref="A1:K1"/>
    <mergeCell ref="B3:K3"/>
    <mergeCell ref="B4:K4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5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Q71"/>
  <sheetViews>
    <sheetView topLeftCell="B1" workbookViewId="0">
      <selection activeCell="O1" sqref="O1:P65536"/>
    </sheetView>
  </sheetViews>
  <sheetFormatPr defaultRowHeight="12.75"/>
  <cols>
    <col min="1" max="1" width="10.5703125" customWidth="1"/>
    <col min="2" max="2" width="17.7109375" customWidth="1"/>
    <col min="3" max="3" width="6.42578125" customWidth="1"/>
    <col min="4" max="4" width="11.42578125" customWidth="1"/>
    <col min="5" max="5" width="9.28515625" customWidth="1"/>
    <col min="6" max="6" width="8.5703125" customWidth="1"/>
    <col min="7" max="7" width="11" bestFit="1" customWidth="1"/>
    <col min="8" max="8" width="10.5703125" bestFit="1" customWidth="1"/>
    <col min="9" max="9" width="11.7109375" bestFit="1" customWidth="1"/>
    <col min="10" max="10" width="12.7109375" bestFit="1" customWidth="1"/>
    <col min="11" max="11" width="13.5703125" bestFit="1" customWidth="1"/>
    <col min="14" max="14" width="9.42578125" bestFit="1" customWidth="1"/>
    <col min="15" max="15" width="13.28515625" style="92" customWidth="1"/>
    <col min="16" max="17" width="9.140625" style="92"/>
  </cols>
  <sheetData>
    <row r="1" spans="1:17" ht="23.25">
      <c r="A1" s="183" t="s">
        <v>115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91"/>
      <c r="M1" s="91"/>
      <c r="N1" s="91"/>
    </row>
    <row r="2" spans="1:17" ht="16.5">
      <c r="A2" s="185" t="s">
        <v>110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92"/>
      <c r="N2" s="92"/>
    </row>
    <row r="3" spans="1:17" ht="15">
      <c r="A3" s="99"/>
      <c r="B3" s="180" t="s">
        <v>111</v>
      </c>
      <c r="C3" s="180"/>
      <c r="D3" s="180"/>
      <c r="E3" s="180"/>
      <c r="F3" s="180"/>
      <c r="G3" s="180"/>
      <c r="H3" s="180"/>
      <c r="I3" s="180"/>
      <c r="J3" s="180"/>
      <c r="K3" s="180"/>
      <c r="L3" s="92"/>
      <c r="M3" s="92"/>
      <c r="N3" s="92"/>
    </row>
    <row r="4" spans="1:17" ht="15">
      <c r="A4" s="99"/>
      <c r="B4" s="180" t="s">
        <v>112</v>
      </c>
      <c r="C4" s="180"/>
      <c r="D4" s="180"/>
      <c r="E4" s="180"/>
      <c r="F4" s="180"/>
      <c r="G4" s="180"/>
      <c r="H4" s="180"/>
      <c r="I4" s="180"/>
      <c r="J4" s="180"/>
      <c r="K4" s="180"/>
      <c r="L4" s="92"/>
      <c r="M4" s="92"/>
      <c r="N4" s="92"/>
    </row>
    <row r="5" spans="1:17" ht="15">
      <c r="A5" s="99"/>
      <c r="B5" s="180" t="s">
        <v>113</v>
      </c>
      <c r="C5" s="180"/>
      <c r="D5" s="180"/>
      <c r="E5" s="180"/>
      <c r="F5" s="180"/>
      <c r="G5" s="180"/>
      <c r="H5" s="180"/>
      <c r="I5" s="180"/>
      <c r="J5" s="180"/>
      <c r="K5" s="180"/>
      <c r="L5" s="92"/>
      <c r="M5" s="92"/>
      <c r="N5" s="92"/>
    </row>
    <row r="6" spans="1:17" ht="18.75" thickBot="1">
      <c r="A6" s="181" t="s">
        <v>114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2"/>
      <c r="M6" s="2"/>
      <c r="N6" s="2"/>
    </row>
    <row r="8" spans="1:17" ht="13.5" thickBot="1"/>
    <row r="9" spans="1:17" ht="16.5" customHeight="1" thickBot="1">
      <c r="A9" s="193" t="s">
        <v>191</v>
      </c>
      <c r="B9" s="194"/>
      <c r="C9" s="194"/>
      <c r="D9" s="194"/>
      <c r="E9" s="194"/>
      <c r="F9" s="194"/>
      <c r="G9" s="194"/>
      <c r="H9" s="194"/>
      <c r="I9" s="194"/>
      <c r="J9" s="194"/>
      <c r="K9" s="210"/>
      <c r="L9" s="187" t="s">
        <v>170</v>
      </c>
      <c r="M9" s="188"/>
      <c r="N9" s="189"/>
    </row>
    <row r="10" spans="1:17" ht="16.5" customHeight="1" thickBot="1">
      <c r="A10" s="197" t="s">
        <v>30</v>
      </c>
      <c r="B10" s="198"/>
      <c r="C10" s="198"/>
      <c r="D10" s="198"/>
      <c r="E10" s="198"/>
      <c r="F10" s="198"/>
      <c r="G10" s="198"/>
      <c r="H10" s="198"/>
      <c r="I10" s="199"/>
      <c r="J10" s="29"/>
      <c r="K10" s="1"/>
      <c r="L10" s="190"/>
      <c r="M10" s="191"/>
      <c r="N10" s="192"/>
    </row>
    <row r="11" spans="1:17" ht="17.25" thickBot="1">
      <c r="A11" s="204" t="s">
        <v>15</v>
      </c>
      <c r="B11" s="205"/>
      <c r="C11" s="39" t="s">
        <v>8</v>
      </c>
      <c r="D11" s="40" t="s">
        <v>0</v>
      </c>
      <c r="E11" s="40" t="s">
        <v>76</v>
      </c>
      <c r="F11" s="40" t="s">
        <v>16</v>
      </c>
      <c r="G11" s="40" t="s">
        <v>146</v>
      </c>
      <c r="H11" s="40" t="s">
        <v>18</v>
      </c>
      <c r="I11" s="40" t="s">
        <v>17</v>
      </c>
      <c r="J11" s="39" t="s">
        <v>1</v>
      </c>
      <c r="K11" s="41" t="s">
        <v>75</v>
      </c>
      <c r="L11" s="75" t="s">
        <v>171</v>
      </c>
      <c r="M11" s="76"/>
      <c r="N11" s="176">
        <v>300</v>
      </c>
    </row>
    <row r="12" spans="1:17" ht="17.25" thickBot="1">
      <c r="A12" s="45" t="s">
        <v>19</v>
      </c>
      <c r="B12" s="46" t="s">
        <v>135</v>
      </c>
      <c r="C12" s="47">
        <v>11</v>
      </c>
      <c r="D12" s="129">
        <v>89546</v>
      </c>
      <c r="E12" s="48">
        <v>0</v>
      </c>
      <c r="F12" s="36">
        <v>1000</v>
      </c>
      <c r="G12" s="48">
        <f>(D12-E12-F12)*12.36%</f>
        <v>10944.285599999999</v>
      </c>
      <c r="H12" s="48">
        <v>2428.2800000000002</v>
      </c>
      <c r="I12" s="48">
        <f>(D12-E12-F12+G12+H12)*0.5%</f>
        <v>509.592828</v>
      </c>
      <c r="J12" s="49">
        <f>D12-E12-F12+G12+H12+I12</f>
        <v>102428.158428</v>
      </c>
      <c r="K12" s="50">
        <f>J12-G12</f>
        <v>91483.872827999992</v>
      </c>
      <c r="L12" s="77" t="s">
        <v>172</v>
      </c>
      <c r="M12" s="78"/>
      <c r="N12" s="177">
        <v>400</v>
      </c>
      <c r="O12" s="156"/>
      <c r="P12" s="170"/>
      <c r="Q12" s="12"/>
    </row>
    <row r="13" spans="1:17" ht="17.25" thickBot="1">
      <c r="A13" s="13" t="s">
        <v>19</v>
      </c>
      <c r="B13" s="4" t="s">
        <v>131</v>
      </c>
      <c r="C13" s="27" t="s">
        <v>134</v>
      </c>
      <c r="D13" s="113">
        <v>88900</v>
      </c>
      <c r="E13" s="5">
        <v>0</v>
      </c>
      <c r="F13" s="36">
        <v>1000</v>
      </c>
      <c r="G13" s="5">
        <f t="shared" ref="G13:G29" si="0">(D13-E13-F13)*12.36%</f>
        <v>10864.439999999999</v>
      </c>
      <c r="H13" s="48">
        <v>2428.2800000000002</v>
      </c>
      <c r="I13" s="5">
        <f>(D13-E13-F13+G13+H13)*0.5%</f>
        <v>505.96360000000004</v>
      </c>
      <c r="J13" s="6">
        <f>D13-E13-F13+G13+H13+I13</f>
        <v>101698.6836</v>
      </c>
      <c r="K13" s="15">
        <f>J13-G13</f>
        <v>90834.243600000002</v>
      </c>
      <c r="L13" s="77" t="s">
        <v>173</v>
      </c>
      <c r="M13" s="78"/>
      <c r="N13" s="177">
        <v>500</v>
      </c>
      <c r="O13" s="156"/>
      <c r="P13" s="170"/>
      <c r="Q13" s="12"/>
    </row>
    <row r="14" spans="1:17" ht="17.25" thickBot="1">
      <c r="A14" s="13" t="s">
        <v>19</v>
      </c>
      <c r="B14" s="4" t="s">
        <v>23</v>
      </c>
      <c r="C14" s="27">
        <v>6</v>
      </c>
      <c r="D14" s="113">
        <v>89351</v>
      </c>
      <c r="E14" s="5">
        <v>0</v>
      </c>
      <c r="F14" s="36">
        <v>1000</v>
      </c>
      <c r="G14" s="5">
        <f t="shared" si="0"/>
        <v>10920.183599999998</v>
      </c>
      <c r="H14" s="48">
        <v>2428.2800000000002</v>
      </c>
      <c r="I14" s="5">
        <f>(D14-E14-F14+G14+H14)*0.5%</f>
        <v>508.49731800000001</v>
      </c>
      <c r="J14" s="6">
        <f>D14-E14-F14+G14+H14+I14</f>
        <v>102207.960918</v>
      </c>
      <c r="K14" s="15">
        <f>J14-G14</f>
        <v>91287.777317999993</v>
      </c>
      <c r="L14" s="77" t="s">
        <v>174</v>
      </c>
      <c r="M14" s="78"/>
      <c r="N14" s="177">
        <v>600</v>
      </c>
      <c r="O14" s="156"/>
      <c r="P14" s="170"/>
      <c r="Q14" s="12"/>
    </row>
    <row r="15" spans="1:17" ht="17.25" thickBot="1">
      <c r="A15" s="13" t="s">
        <v>19</v>
      </c>
      <c r="B15" s="4" t="s">
        <v>24</v>
      </c>
      <c r="C15" s="27">
        <v>3</v>
      </c>
      <c r="D15" s="113">
        <v>90198</v>
      </c>
      <c r="E15" s="5">
        <v>0</v>
      </c>
      <c r="F15" s="36">
        <v>1000</v>
      </c>
      <c r="G15" s="5">
        <f t="shared" si="0"/>
        <v>11024.872799999999</v>
      </c>
      <c r="H15" s="48">
        <v>2428.2800000000002</v>
      </c>
      <c r="I15" s="5">
        <f>(D15-E15-F15+G15+H15)*0.5%</f>
        <v>513.255764</v>
      </c>
      <c r="J15" s="6">
        <f>D15-E15-F15+G15+H15+I15</f>
        <v>103164.408564</v>
      </c>
      <c r="K15" s="15">
        <f>J15-G15</f>
        <v>92139.535764</v>
      </c>
      <c r="L15" s="77" t="s">
        <v>175</v>
      </c>
      <c r="M15" s="78"/>
      <c r="N15" s="177">
        <v>700</v>
      </c>
      <c r="O15" s="156"/>
      <c r="P15" s="170"/>
      <c r="Q15" s="12"/>
    </row>
    <row r="16" spans="1:17" ht="17.25" thickBot="1">
      <c r="A16" s="13" t="s">
        <v>7</v>
      </c>
      <c r="B16" s="4" t="s">
        <v>20</v>
      </c>
      <c r="C16" s="27">
        <v>3</v>
      </c>
      <c r="D16" s="113">
        <v>94722</v>
      </c>
      <c r="E16" s="142">
        <v>4000</v>
      </c>
      <c r="F16" s="36">
        <v>1000</v>
      </c>
      <c r="G16" s="5">
        <f t="shared" si="0"/>
        <v>11089.6392</v>
      </c>
      <c r="H16" s="48">
        <v>2428.2800000000002</v>
      </c>
      <c r="I16" s="5">
        <f t="shared" ref="I16:I27" si="1">(D16-E16-F16+G16+H16)*0.5%</f>
        <v>516.19959600000004</v>
      </c>
      <c r="J16" s="6">
        <f t="shared" ref="J16:J27" si="2">D16-E16-F16+G16+H16+I16</f>
        <v>103756.11879600001</v>
      </c>
      <c r="K16" s="15">
        <f t="shared" ref="K16:K27" si="3">J16-G16</f>
        <v>92666.479596000005</v>
      </c>
      <c r="L16" s="77" t="s">
        <v>176</v>
      </c>
      <c r="M16" s="78"/>
      <c r="N16" s="177">
        <v>800</v>
      </c>
      <c r="O16" s="156"/>
      <c r="P16" s="170"/>
      <c r="Q16" s="12"/>
    </row>
    <row r="17" spans="1:17" ht="17.25" thickBot="1">
      <c r="A17" s="13" t="s">
        <v>21</v>
      </c>
      <c r="B17" s="4" t="s">
        <v>22</v>
      </c>
      <c r="C17" s="27">
        <v>11</v>
      </c>
      <c r="D17" s="113">
        <v>90240</v>
      </c>
      <c r="E17" s="5">
        <v>0</v>
      </c>
      <c r="F17" s="36">
        <v>1000</v>
      </c>
      <c r="G17" s="5">
        <f t="shared" si="0"/>
        <v>11030.063999999998</v>
      </c>
      <c r="H17" s="48">
        <v>2428.2800000000002</v>
      </c>
      <c r="I17" s="5">
        <f t="shared" si="1"/>
        <v>513.49171999999999</v>
      </c>
      <c r="J17" s="6">
        <f t="shared" si="2"/>
        <v>103211.83572</v>
      </c>
      <c r="K17" s="15">
        <f t="shared" si="3"/>
        <v>92181.771720000004</v>
      </c>
      <c r="L17" s="77" t="s">
        <v>177</v>
      </c>
      <c r="M17" s="78"/>
      <c r="N17" s="177">
        <v>900</v>
      </c>
      <c r="O17" s="156"/>
      <c r="P17" s="170"/>
      <c r="Q17" s="12"/>
    </row>
    <row r="18" spans="1:17" ht="13.5" thickBot="1">
      <c r="A18" s="13" t="s">
        <v>93</v>
      </c>
      <c r="B18" s="4" t="s">
        <v>90</v>
      </c>
      <c r="C18" s="27">
        <v>12</v>
      </c>
      <c r="D18" s="113">
        <v>92727</v>
      </c>
      <c r="E18" s="5">
        <v>0</v>
      </c>
      <c r="F18" s="36">
        <v>1000</v>
      </c>
      <c r="G18" s="5">
        <f t="shared" si="0"/>
        <v>11337.457199999999</v>
      </c>
      <c r="H18" s="48">
        <v>2428.2800000000002</v>
      </c>
      <c r="I18" s="5">
        <f t="shared" si="1"/>
        <v>527.46368600000005</v>
      </c>
      <c r="J18" s="6">
        <f t="shared" si="2"/>
        <v>106020.20088600001</v>
      </c>
      <c r="K18" s="15">
        <f t="shared" si="3"/>
        <v>94682.743686000002</v>
      </c>
      <c r="O18" s="156"/>
      <c r="P18" s="170"/>
      <c r="Q18" s="12"/>
    </row>
    <row r="19" spans="1:17" ht="17.25" thickBot="1">
      <c r="A19" s="13" t="s">
        <v>128</v>
      </c>
      <c r="B19" s="4" t="s">
        <v>127</v>
      </c>
      <c r="C19" s="27">
        <v>1.9</v>
      </c>
      <c r="D19" s="113">
        <v>93225</v>
      </c>
      <c r="E19" s="5">
        <v>0</v>
      </c>
      <c r="F19" s="36">
        <v>1000</v>
      </c>
      <c r="G19" s="5">
        <f t="shared" si="0"/>
        <v>11399.009999999998</v>
      </c>
      <c r="H19" s="48">
        <v>2428.2800000000002</v>
      </c>
      <c r="I19" s="5">
        <f t="shared" si="1"/>
        <v>530.26144999999997</v>
      </c>
      <c r="J19" s="6">
        <f t="shared" si="2"/>
        <v>106582.55145</v>
      </c>
      <c r="K19" s="15">
        <f t="shared" si="3"/>
        <v>95183.541450000004</v>
      </c>
      <c r="L19" s="82"/>
      <c r="M19" s="82"/>
      <c r="N19" s="83"/>
      <c r="O19" s="156"/>
      <c r="P19" s="170"/>
      <c r="Q19" s="12"/>
    </row>
    <row r="20" spans="1:17" ht="17.25" thickBot="1">
      <c r="A20" s="13" t="s">
        <v>93</v>
      </c>
      <c r="B20" s="4" t="s">
        <v>129</v>
      </c>
      <c r="C20" s="27"/>
      <c r="D20" s="113">
        <v>89543</v>
      </c>
      <c r="E20" s="5">
        <v>0</v>
      </c>
      <c r="F20" s="36">
        <v>1000</v>
      </c>
      <c r="G20" s="5">
        <f t="shared" si="0"/>
        <v>10943.914799999999</v>
      </c>
      <c r="H20" s="48">
        <v>2428.2800000000002</v>
      </c>
      <c r="I20" s="5">
        <f>(D20-E20-F20+G20+H20)*0.5%</f>
        <v>509.57597399999997</v>
      </c>
      <c r="J20" s="6">
        <f>D20-E20-F20+G20+H20+I20</f>
        <v>102424.770774</v>
      </c>
      <c r="K20" s="15">
        <f>J20-G20</f>
        <v>91480.855974000006</v>
      </c>
      <c r="L20" s="82"/>
      <c r="M20" s="82"/>
      <c r="N20" s="83"/>
      <c r="O20" s="156"/>
      <c r="P20" s="170"/>
      <c r="Q20" s="12"/>
    </row>
    <row r="21" spans="1:17" ht="17.25" thickBot="1">
      <c r="A21" s="13" t="s">
        <v>138</v>
      </c>
      <c r="B21" s="4" t="s">
        <v>137</v>
      </c>
      <c r="C21" s="27">
        <v>12</v>
      </c>
      <c r="D21" s="113">
        <v>90754</v>
      </c>
      <c r="E21" s="5">
        <v>0</v>
      </c>
      <c r="F21" s="36">
        <v>1000</v>
      </c>
      <c r="G21" s="5">
        <f t="shared" si="0"/>
        <v>11093.594399999998</v>
      </c>
      <c r="H21" s="48">
        <v>2428.2800000000002</v>
      </c>
      <c r="I21" s="5">
        <f>(D21-E21-F21+G21+H21)*0.5%</f>
        <v>516.37937199999999</v>
      </c>
      <c r="J21" s="6">
        <f>D21-E21-F21+G21+H21+I21</f>
        <v>103792.253772</v>
      </c>
      <c r="K21" s="15">
        <f>J21-G21</f>
        <v>92698.659371999995</v>
      </c>
      <c r="L21" s="82"/>
      <c r="M21" s="82"/>
      <c r="N21" s="83"/>
      <c r="O21" s="156"/>
      <c r="P21" s="170"/>
      <c r="Q21" s="12"/>
    </row>
    <row r="22" spans="1:17" ht="17.25" thickBot="1">
      <c r="A22" s="13" t="s">
        <v>138</v>
      </c>
      <c r="B22" s="4" t="s">
        <v>139</v>
      </c>
      <c r="C22" s="27">
        <v>12</v>
      </c>
      <c r="D22" s="113">
        <v>91132</v>
      </c>
      <c r="E22" s="5">
        <v>0</v>
      </c>
      <c r="F22" s="36">
        <v>1000</v>
      </c>
      <c r="G22" s="5">
        <f t="shared" si="0"/>
        <v>11140.315199999999</v>
      </c>
      <c r="H22" s="48">
        <v>2428.2800000000002</v>
      </c>
      <c r="I22" s="5">
        <f>(D22-E22-F22+G22+H22)*0.5%</f>
        <v>518.50297599999999</v>
      </c>
      <c r="J22" s="6">
        <f>D22-E22-F22+G22+H22+I22</f>
        <v>104219.098176</v>
      </c>
      <c r="K22" s="15">
        <f>J22-G22</f>
        <v>93078.782976000002</v>
      </c>
      <c r="L22" s="82"/>
      <c r="M22" s="82"/>
      <c r="N22" s="83"/>
      <c r="O22" s="156"/>
      <c r="P22" s="170"/>
      <c r="Q22" s="12"/>
    </row>
    <row r="23" spans="1:17" ht="17.25" thickBot="1">
      <c r="A23" s="13" t="s">
        <v>138</v>
      </c>
      <c r="B23" s="4" t="s">
        <v>159</v>
      </c>
      <c r="C23" s="27">
        <v>10</v>
      </c>
      <c r="D23" s="113">
        <v>92429</v>
      </c>
      <c r="E23" s="5">
        <v>0</v>
      </c>
      <c r="F23" s="36">
        <v>1000</v>
      </c>
      <c r="G23" s="36">
        <f t="shared" si="0"/>
        <v>11300.624399999999</v>
      </c>
      <c r="H23" s="48">
        <v>2428.2800000000002</v>
      </c>
      <c r="I23" s="5">
        <f>(D23-E23-F23+G23+H23)*0.5%</f>
        <v>525.78952200000003</v>
      </c>
      <c r="J23" s="6">
        <f>D23-E23-F23+G23+H23+I23</f>
        <v>105683.69392200001</v>
      </c>
      <c r="K23" s="15">
        <f>J23-G23</f>
        <v>94383.069522000005</v>
      </c>
      <c r="L23" s="82"/>
      <c r="M23" s="82"/>
      <c r="N23" s="83"/>
      <c r="O23" s="156"/>
      <c r="P23" s="170"/>
      <c r="Q23" s="12"/>
    </row>
    <row r="24" spans="1:17" ht="17.25" thickBot="1">
      <c r="A24" s="88" t="s">
        <v>106</v>
      </c>
      <c r="B24" s="4" t="s">
        <v>107</v>
      </c>
      <c r="C24" s="27">
        <v>3</v>
      </c>
      <c r="D24" s="113">
        <v>90638</v>
      </c>
      <c r="E24" s="5">
        <v>0</v>
      </c>
      <c r="F24" s="36">
        <v>1000</v>
      </c>
      <c r="G24" s="5">
        <f t="shared" si="0"/>
        <v>11079.256799999999</v>
      </c>
      <c r="H24" s="48">
        <v>2428.2800000000002</v>
      </c>
      <c r="I24" s="5">
        <f t="shared" si="1"/>
        <v>515.72768400000007</v>
      </c>
      <c r="J24" s="6">
        <f t="shared" si="2"/>
        <v>103661.264484</v>
      </c>
      <c r="K24" s="15">
        <f t="shared" si="3"/>
        <v>92582.007683999997</v>
      </c>
      <c r="L24" s="82"/>
      <c r="M24" s="82"/>
      <c r="N24" s="83"/>
      <c r="O24" s="156"/>
      <c r="P24" s="170"/>
      <c r="Q24" s="12"/>
    </row>
    <row r="25" spans="1:17" ht="17.25" thickBot="1">
      <c r="A25" s="88" t="s">
        <v>109</v>
      </c>
      <c r="B25" s="4" t="s">
        <v>118</v>
      </c>
      <c r="C25" s="27">
        <v>8</v>
      </c>
      <c r="D25" s="113">
        <v>93672</v>
      </c>
      <c r="E25" s="5">
        <v>0</v>
      </c>
      <c r="F25" s="36">
        <v>1000</v>
      </c>
      <c r="G25" s="5">
        <f t="shared" si="0"/>
        <v>11454.259199999999</v>
      </c>
      <c r="H25" s="48">
        <v>2428.2800000000002</v>
      </c>
      <c r="I25" s="5">
        <f t="shared" si="1"/>
        <v>532.772696</v>
      </c>
      <c r="J25" s="6">
        <f t="shared" si="2"/>
        <v>107087.311896</v>
      </c>
      <c r="K25" s="15">
        <f t="shared" si="3"/>
        <v>95633.052695999999</v>
      </c>
      <c r="L25" s="82"/>
      <c r="M25" s="82"/>
      <c r="N25" s="83"/>
      <c r="O25" s="156"/>
      <c r="P25" s="170"/>
      <c r="Q25" s="12"/>
    </row>
    <row r="26" spans="1:17" ht="17.25" thickBot="1">
      <c r="A26" s="88" t="s">
        <v>109</v>
      </c>
      <c r="B26" s="4" t="s">
        <v>136</v>
      </c>
      <c r="C26" s="27"/>
      <c r="D26" s="113">
        <v>89394</v>
      </c>
      <c r="E26" s="5">
        <v>0</v>
      </c>
      <c r="F26" s="36">
        <v>1000</v>
      </c>
      <c r="G26" s="5">
        <f t="shared" si="0"/>
        <v>10925.498399999999</v>
      </c>
      <c r="H26" s="48">
        <v>2428.2800000000002</v>
      </c>
      <c r="I26" s="5">
        <f>(D26-E26-F26+G26+H26)*0.5%</f>
        <v>508.73889199999996</v>
      </c>
      <c r="J26" s="6">
        <f>D26-E26-F26+G26+H26+I26</f>
        <v>102256.51729199999</v>
      </c>
      <c r="K26" s="15">
        <f>J26-G26</f>
        <v>91331.018891999993</v>
      </c>
      <c r="L26" s="82"/>
      <c r="M26" s="82"/>
      <c r="N26" s="83"/>
      <c r="O26" s="156"/>
      <c r="P26" s="170"/>
      <c r="Q26" s="12"/>
    </row>
    <row r="27" spans="1:17" ht="17.25" thickBot="1">
      <c r="A27" s="88" t="s">
        <v>130</v>
      </c>
      <c r="B27" s="4" t="s">
        <v>132</v>
      </c>
      <c r="C27" s="27" t="s">
        <v>133</v>
      </c>
      <c r="D27" s="113">
        <v>90293</v>
      </c>
      <c r="E27" s="5">
        <v>0</v>
      </c>
      <c r="F27" s="36">
        <v>1000</v>
      </c>
      <c r="G27" s="5">
        <f t="shared" si="0"/>
        <v>11036.614799999999</v>
      </c>
      <c r="H27" s="48">
        <v>2428.2800000000002</v>
      </c>
      <c r="I27" s="5">
        <f t="shared" si="1"/>
        <v>513.78947399999993</v>
      </c>
      <c r="J27" s="6">
        <f t="shared" si="2"/>
        <v>103271.684274</v>
      </c>
      <c r="K27" s="15">
        <f t="shared" si="3"/>
        <v>92235.069474000004</v>
      </c>
      <c r="L27" s="82"/>
      <c r="M27" s="82"/>
      <c r="N27" s="83"/>
      <c r="O27" s="156"/>
      <c r="P27" s="170"/>
      <c r="Q27" s="12"/>
    </row>
    <row r="28" spans="1:17" ht="13.5" thickBot="1">
      <c r="A28" s="13" t="s">
        <v>2</v>
      </c>
      <c r="B28" s="4" t="s">
        <v>96</v>
      </c>
      <c r="C28" s="27" t="s">
        <v>31</v>
      </c>
      <c r="D28" s="113">
        <v>85418</v>
      </c>
      <c r="E28" s="5">
        <v>0</v>
      </c>
      <c r="F28" s="5">
        <v>0</v>
      </c>
      <c r="G28" s="5">
        <f t="shared" si="0"/>
        <v>10557.664799999999</v>
      </c>
      <c r="H28" s="48">
        <v>2428.2800000000002</v>
      </c>
      <c r="I28" s="5">
        <f>(D28-E28-F28+G28+H28)*0.5%</f>
        <v>492.019724</v>
      </c>
      <c r="J28" s="6">
        <f>D28-E28-F28+G28+H28+I28</f>
        <v>98895.964523999995</v>
      </c>
      <c r="K28" s="15">
        <f>J28-G28</f>
        <v>88338.299723999997</v>
      </c>
      <c r="O28" s="156"/>
      <c r="P28" s="170"/>
      <c r="Q28" s="12"/>
    </row>
    <row r="29" spans="1:17" ht="13.5" thickBot="1">
      <c r="A29" s="20" t="s">
        <v>2</v>
      </c>
      <c r="B29" s="21" t="s">
        <v>97</v>
      </c>
      <c r="C29" s="28" t="s">
        <v>31</v>
      </c>
      <c r="D29" s="116">
        <v>84920</v>
      </c>
      <c r="E29" s="22">
        <v>0</v>
      </c>
      <c r="F29" s="22">
        <v>0</v>
      </c>
      <c r="G29" s="22">
        <f t="shared" si="0"/>
        <v>10496.111999999999</v>
      </c>
      <c r="H29" s="48">
        <v>2428.2800000000002</v>
      </c>
      <c r="I29" s="22">
        <f>(D29-E29-F29+G29+H29)*0.5%</f>
        <v>489.22195999999997</v>
      </c>
      <c r="J29" s="32">
        <f>D29-E29-F29+G29+H29+I29</f>
        <v>98333.613959999988</v>
      </c>
      <c r="K29" s="23">
        <f>J29-G29</f>
        <v>87837.501959999994</v>
      </c>
      <c r="O29" s="156"/>
      <c r="P29" s="170"/>
      <c r="Q29" s="12"/>
    </row>
    <row r="30" spans="1:17" ht="13.5" thickBot="1">
      <c r="B30" s="3"/>
      <c r="D30" s="7"/>
      <c r="E30" s="7"/>
      <c r="F30" s="7"/>
      <c r="G30" s="7"/>
      <c r="H30" s="7"/>
      <c r="I30" s="7"/>
      <c r="J30" s="8"/>
    </row>
    <row r="31" spans="1:17" ht="16.5" thickBot="1">
      <c r="A31" s="208" t="s">
        <v>25</v>
      </c>
      <c r="B31" s="211"/>
      <c r="C31" s="211"/>
      <c r="D31" s="211"/>
      <c r="E31" s="211"/>
      <c r="F31" s="211"/>
      <c r="G31" s="211"/>
      <c r="H31" s="211"/>
      <c r="I31" s="211"/>
      <c r="J31" s="211"/>
      <c r="K31" s="124"/>
    </row>
    <row r="32" spans="1:17" ht="13.5" customHeight="1" thickBot="1">
      <c r="A32" s="219" t="s">
        <v>15</v>
      </c>
      <c r="B32" s="220"/>
      <c r="C32" s="64" t="s">
        <v>8</v>
      </c>
      <c r="D32" s="65" t="s">
        <v>0</v>
      </c>
      <c r="E32" s="65" t="s">
        <v>76</v>
      </c>
      <c r="F32" s="147" t="s">
        <v>16</v>
      </c>
      <c r="G32" s="148" t="s">
        <v>146</v>
      </c>
      <c r="H32" s="69" t="s">
        <v>18</v>
      </c>
      <c r="I32" s="65" t="s">
        <v>17</v>
      </c>
      <c r="J32" s="66" t="s">
        <v>1</v>
      </c>
      <c r="K32" s="67" t="s">
        <v>75</v>
      </c>
      <c r="L32" s="188" t="s">
        <v>178</v>
      </c>
      <c r="M32" s="188"/>
      <c r="N32" s="189"/>
    </row>
    <row r="33" spans="1:17" ht="13.5" customHeight="1" thickBot="1">
      <c r="A33" s="45" t="s">
        <v>7</v>
      </c>
      <c r="B33" s="46" t="s">
        <v>26</v>
      </c>
      <c r="C33" s="47">
        <v>0.9</v>
      </c>
      <c r="D33" s="129">
        <v>88529</v>
      </c>
      <c r="E33" s="48">
        <v>4000</v>
      </c>
      <c r="F33" s="36">
        <v>1000</v>
      </c>
      <c r="G33" s="48">
        <f>(D33-E33-F33)*12.36%</f>
        <v>10324.184399999998</v>
      </c>
      <c r="H33" s="48">
        <v>2428.2800000000002</v>
      </c>
      <c r="I33" s="48">
        <f t="shared" ref="I33:I39" si="4">(D33-E33-F33+G33+H33)*0.5%</f>
        <v>481.40732200000002</v>
      </c>
      <c r="J33" s="49">
        <f t="shared" ref="J33:J39" si="5">D33-E33-F33+G33+H33+I33</f>
        <v>96762.871721999996</v>
      </c>
      <c r="K33" s="50">
        <f t="shared" ref="K33:K39" si="6">J33-G33</f>
        <v>86438.687321999998</v>
      </c>
      <c r="L33" s="191"/>
      <c r="M33" s="191"/>
      <c r="N33" s="192"/>
      <c r="O33" s="156"/>
      <c r="P33" s="170"/>
      <c r="Q33" s="12"/>
    </row>
    <row r="34" spans="1:17" ht="17.25" thickBot="1">
      <c r="A34" s="13" t="s">
        <v>141</v>
      </c>
      <c r="B34" s="34" t="s">
        <v>140</v>
      </c>
      <c r="C34" s="35">
        <v>1</v>
      </c>
      <c r="D34" s="113">
        <v>85196</v>
      </c>
      <c r="E34" s="5">
        <v>0</v>
      </c>
      <c r="F34" s="36">
        <v>1000</v>
      </c>
      <c r="G34" s="36">
        <f t="shared" ref="G34:G56" si="7">(D34-E34-F34)*12.36%</f>
        <v>10406.625599999999</v>
      </c>
      <c r="H34" s="48">
        <v>2428.2800000000002</v>
      </c>
      <c r="I34" s="5">
        <f t="shared" si="4"/>
        <v>485.15452800000003</v>
      </c>
      <c r="J34" s="6">
        <f t="shared" si="5"/>
        <v>97516.060127999997</v>
      </c>
      <c r="K34" s="15">
        <f t="shared" si="6"/>
        <v>87109.434527999998</v>
      </c>
      <c r="L34" s="76" t="s">
        <v>179</v>
      </c>
      <c r="M34" s="76"/>
      <c r="N34" s="176">
        <v>300</v>
      </c>
      <c r="O34" s="156"/>
      <c r="P34" s="170"/>
      <c r="Q34" s="12"/>
    </row>
    <row r="35" spans="1:17" ht="17.25" thickBot="1">
      <c r="A35" s="13" t="s">
        <v>144</v>
      </c>
      <c r="B35" s="34" t="s">
        <v>142</v>
      </c>
      <c r="C35" s="35">
        <v>1.2</v>
      </c>
      <c r="D35" s="113">
        <v>85245</v>
      </c>
      <c r="E35" s="113">
        <v>0</v>
      </c>
      <c r="F35" s="36">
        <v>1000</v>
      </c>
      <c r="G35" s="36">
        <f t="shared" si="7"/>
        <v>10412.681999999999</v>
      </c>
      <c r="H35" s="48">
        <v>2428.2800000000002</v>
      </c>
      <c r="I35" s="113">
        <f t="shared" si="4"/>
        <v>485.42981000000003</v>
      </c>
      <c r="J35" s="132">
        <f t="shared" si="5"/>
        <v>97571.391810000001</v>
      </c>
      <c r="K35" s="133">
        <f t="shared" si="6"/>
        <v>87158.70981</v>
      </c>
      <c r="L35" s="78" t="s">
        <v>180</v>
      </c>
      <c r="M35" s="78"/>
      <c r="N35" s="177">
        <v>400</v>
      </c>
      <c r="O35" s="156"/>
      <c r="P35" s="170"/>
      <c r="Q35" s="12"/>
    </row>
    <row r="36" spans="1:17" ht="17.25" thickBot="1">
      <c r="A36" s="14" t="s">
        <v>6</v>
      </c>
      <c r="B36" s="9" t="s">
        <v>12</v>
      </c>
      <c r="C36" s="27">
        <v>8</v>
      </c>
      <c r="D36" s="113">
        <v>86539</v>
      </c>
      <c r="E36" s="5">
        <v>0</v>
      </c>
      <c r="F36" s="36">
        <v>1000</v>
      </c>
      <c r="G36" s="36">
        <f t="shared" si="7"/>
        <v>10572.6204</v>
      </c>
      <c r="H36" s="48">
        <v>2428.2800000000002</v>
      </c>
      <c r="I36" s="5">
        <f t="shared" si="4"/>
        <v>492.699502</v>
      </c>
      <c r="J36" s="6">
        <f t="shared" si="5"/>
        <v>99032.599902000002</v>
      </c>
      <c r="K36" s="15">
        <f t="shared" si="6"/>
        <v>88459.979502000002</v>
      </c>
      <c r="L36" s="78" t="s">
        <v>181</v>
      </c>
      <c r="M36" s="78"/>
      <c r="N36" s="177">
        <v>500</v>
      </c>
      <c r="O36" s="156"/>
      <c r="P36" s="170"/>
      <c r="Q36" s="12"/>
    </row>
    <row r="37" spans="1:17" ht="17.25" thickBot="1">
      <c r="A37" s="14" t="s">
        <v>6</v>
      </c>
      <c r="B37" s="9" t="s">
        <v>145</v>
      </c>
      <c r="C37" s="27">
        <v>8</v>
      </c>
      <c r="D37" s="113">
        <v>88031</v>
      </c>
      <c r="E37" s="5">
        <v>0</v>
      </c>
      <c r="F37" s="36">
        <v>1000</v>
      </c>
      <c r="G37" s="36">
        <f t="shared" si="7"/>
        <v>10757.031599999998</v>
      </c>
      <c r="H37" s="48">
        <v>2428.2800000000002</v>
      </c>
      <c r="I37" s="5">
        <f t="shared" si="4"/>
        <v>501.08155800000003</v>
      </c>
      <c r="J37" s="6">
        <f t="shared" si="5"/>
        <v>100717.39315800001</v>
      </c>
      <c r="K37" s="15">
        <f t="shared" si="6"/>
        <v>89960.361558000004</v>
      </c>
      <c r="L37" s="78" t="s">
        <v>182</v>
      </c>
      <c r="M37" s="78"/>
      <c r="N37" s="177">
        <v>600</v>
      </c>
      <c r="O37" s="156"/>
      <c r="P37" s="170"/>
      <c r="Q37" s="12"/>
    </row>
    <row r="38" spans="1:17" ht="17.25" thickBot="1">
      <c r="A38" s="14" t="s">
        <v>27</v>
      </c>
      <c r="B38" s="9" t="s">
        <v>28</v>
      </c>
      <c r="C38" s="27">
        <v>8</v>
      </c>
      <c r="D38" s="113">
        <v>83842</v>
      </c>
      <c r="E38" s="5">
        <v>0</v>
      </c>
      <c r="F38" s="36">
        <v>1000</v>
      </c>
      <c r="G38" s="36">
        <f t="shared" si="7"/>
        <v>10239.271199999999</v>
      </c>
      <c r="H38" s="48">
        <v>2428.2800000000002</v>
      </c>
      <c r="I38" s="5">
        <f t="shared" si="4"/>
        <v>477.54775599999999</v>
      </c>
      <c r="J38" s="6">
        <f t="shared" si="5"/>
        <v>95987.098956000002</v>
      </c>
      <c r="K38" s="15">
        <f t="shared" si="6"/>
        <v>85747.827755999999</v>
      </c>
      <c r="L38" s="78" t="s">
        <v>183</v>
      </c>
      <c r="M38" s="78"/>
      <c r="N38" s="177">
        <v>700</v>
      </c>
      <c r="O38" s="156"/>
      <c r="P38" s="170"/>
      <c r="Q38" s="12"/>
    </row>
    <row r="39" spans="1:17" ht="17.25" thickBot="1">
      <c r="A39" s="14" t="s">
        <v>27</v>
      </c>
      <c r="B39" s="144" t="s">
        <v>117</v>
      </c>
      <c r="C39" s="27">
        <v>18</v>
      </c>
      <c r="D39" s="113">
        <v>85046</v>
      </c>
      <c r="E39" s="5">
        <v>0</v>
      </c>
      <c r="F39" s="36">
        <v>1000</v>
      </c>
      <c r="G39" s="36">
        <f t="shared" si="7"/>
        <v>10388.085599999999</v>
      </c>
      <c r="H39" s="48">
        <v>2428.2800000000002</v>
      </c>
      <c r="I39" s="5">
        <f t="shared" si="4"/>
        <v>484.31182799999993</v>
      </c>
      <c r="J39" s="6">
        <f t="shared" si="5"/>
        <v>97346.677427999995</v>
      </c>
      <c r="K39" s="15">
        <f t="shared" si="6"/>
        <v>86958.591828000004</v>
      </c>
      <c r="L39" s="78" t="s">
        <v>184</v>
      </c>
      <c r="M39" s="78"/>
      <c r="N39" s="177">
        <v>750</v>
      </c>
      <c r="O39" s="156"/>
      <c r="P39" s="170"/>
      <c r="Q39" s="12"/>
    </row>
    <row r="40" spans="1:17" ht="17.25" thickBot="1">
      <c r="A40" s="14" t="s">
        <v>10</v>
      </c>
      <c r="B40" s="9" t="s">
        <v>9</v>
      </c>
      <c r="C40" s="27">
        <v>1.2</v>
      </c>
      <c r="D40" s="113">
        <v>84926</v>
      </c>
      <c r="E40" s="5">
        <v>0</v>
      </c>
      <c r="F40" s="36">
        <v>1000</v>
      </c>
      <c r="G40" s="36">
        <f t="shared" si="7"/>
        <v>10373.253599999998</v>
      </c>
      <c r="H40" s="48">
        <v>2428.2800000000002</v>
      </c>
      <c r="I40" s="5">
        <f t="shared" ref="I40:I47" si="8">(D40-E40-F40+G40+H40)*0.5%</f>
        <v>483.63766799999996</v>
      </c>
      <c r="J40" s="6">
        <f t="shared" ref="J40:J47" si="9">D40-E40-F40+G40+H40+I40</f>
        <v>97211.171267999991</v>
      </c>
      <c r="K40" s="15">
        <f t="shared" ref="K40:K47" si="10">J40-G40</f>
        <v>86837.917667999995</v>
      </c>
      <c r="L40" s="94" t="s">
        <v>185</v>
      </c>
      <c r="M40" s="94"/>
      <c r="N40" s="178">
        <v>800</v>
      </c>
      <c r="O40" s="156"/>
      <c r="P40" s="170"/>
      <c r="Q40" s="12"/>
    </row>
    <row r="41" spans="1:17" ht="13.5" thickBot="1">
      <c r="A41" s="14" t="s">
        <v>79</v>
      </c>
      <c r="B41" s="9" t="s">
        <v>77</v>
      </c>
      <c r="C41" s="27">
        <v>0.35</v>
      </c>
      <c r="D41" s="113">
        <v>88071</v>
      </c>
      <c r="E41" s="5">
        <v>0</v>
      </c>
      <c r="F41" s="36">
        <v>1000</v>
      </c>
      <c r="G41" s="36">
        <f t="shared" si="7"/>
        <v>10761.9756</v>
      </c>
      <c r="H41" s="48">
        <v>2428.2800000000002</v>
      </c>
      <c r="I41" s="5">
        <f t="shared" si="8"/>
        <v>501.30627800000002</v>
      </c>
      <c r="J41" s="6">
        <f t="shared" si="9"/>
        <v>100762.56187800001</v>
      </c>
      <c r="K41" s="15">
        <f t="shared" si="10"/>
        <v>90000.586278000002</v>
      </c>
      <c r="O41" s="156"/>
      <c r="P41" s="170"/>
      <c r="Q41" s="12"/>
    </row>
    <row r="42" spans="1:17" ht="13.5" thickBot="1">
      <c r="A42" s="14" t="s">
        <v>80</v>
      </c>
      <c r="B42" s="4" t="s">
        <v>78</v>
      </c>
      <c r="C42" s="27">
        <v>0.12</v>
      </c>
      <c r="D42" s="113">
        <v>88867</v>
      </c>
      <c r="E42" s="5">
        <v>2000</v>
      </c>
      <c r="F42" s="36">
        <v>1000</v>
      </c>
      <c r="G42" s="36">
        <f t="shared" si="7"/>
        <v>10613.161199999999</v>
      </c>
      <c r="H42" s="48">
        <v>2428.2800000000002</v>
      </c>
      <c r="I42" s="5">
        <f t="shared" si="8"/>
        <v>494.54220600000002</v>
      </c>
      <c r="J42" s="6">
        <f t="shared" si="9"/>
        <v>99402.983405999999</v>
      </c>
      <c r="K42" s="15">
        <f t="shared" si="10"/>
        <v>88789.822205999997</v>
      </c>
      <c r="O42" s="156"/>
      <c r="P42" s="170"/>
      <c r="Q42" s="12"/>
    </row>
    <row r="43" spans="1:17" ht="13.5" thickBot="1">
      <c r="A43" s="14" t="s">
        <v>11</v>
      </c>
      <c r="B43" s="9" t="s">
        <v>156</v>
      </c>
      <c r="C43" s="27">
        <v>0.28000000000000003</v>
      </c>
      <c r="D43" s="113">
        <v>86228</v>
      </c>
      <c r="E43" s="5">
        <v>0</v>
      </c>
      <c r="F43" s="36">
        <v>1000</v>
      </c>
      <c r="G43" s="36">
        <f t="shared" si="7"/>
        <v>10534.180799999998</v>
      </c>
      <c r="H43" s="48">
        <v>2428.2800000000002</v>
      </c>
      <c r="I43" s="5">
        <f t="shared" si="8"/>
        <v>490.95230400000003</v>
      </c>
      <c r="J43" s="6">
        <f t="shared" si="9"/>
        <v>98681.413104000007</v>
      </c>
      <c r="K43" s="15">
        <f t="shared" si="10"/>
        <v>88147.232304000005</v>
      </c>
      <c r="O43" s="156"/>
      <c r="P43" s="170"/>
      <c r="Q43" s="12"/>
    </row>
    <row r="44" spans="1:17" ht="13.5" thickBot="1">
      <c r="A44" s="14" t="s">
        <v>11</v>
      </c>
      <c r="B44" s="9" t="s">
        <v>155</v>
      </c>
      <c r="C44" s="27">
        <v>0.22</v>
      </c>
      <c r="D44" s="113">
        <v>86427</v>
      </c>
      <c r="E44" s="5">
        <v>0</v>
      </c>
      <c r="F44" s="36">
        <v>1000</v>
      </c>
      <c r="G44" s="36">
        <f>(D44-E44-F44)*12.36%</f>
        <v>10558.777199999999</v>
      </c>
      <c r="H44" s="48">
        <v>2428.2800000000002</v>
      </c>
      <c r="I44" s="5">
        <f>(D44-E44-F44+G44+H44)*0.5%</f>
        <v>492.07028600000001</v>
      </c>
      <c r="J44" s="6">
        <f>D44-E44-F44+G44+H44+I44</f>
        <v>98906.127485999998</v>
      </c>
      <c r="K44" s="15">
        <f>J44-G44</f>
        <v>88347.350286000001</v>
      </c>
      <c r="O44" s="156"/>
      <c r="P44" s="170"/>
      <c r="Q44" s="12"/>
    </row>
    <row r="45" spans="1:17" ht="17.25" thickBot="1">
      <c r="A45" s="14" t="s">
        <v>125</v>
      </c>
      <c r="B45" s="9" t="s">
        <v>126</v>
      </c>
      <c r="C45" s="27">
        <v>0.3</v>
      </c>
      <c r="D45" s="113">
        <v>85444</v>
      </c>
      <c r="E45" s="5">
        <v>0</v>
      </c>
      <c r="F45" s="36">
        <v>1000</v>
      </c>
      <c r="G45" s="36">
        <f t="shared" si="7"/>
        <v>10437.278399999999</v>
      </c>
      <c r="H45" s="48">
        <v>2428.2800000000002</v>
      </c>
      <c r="I45" s="5">
        <f>(D45-E45-F45+G45+H45)*0.5%</f>
        <v>486.54779199999996</v>
      </c>
      <c r="J45" s="6">
        <f>D45-E45-F45+G45+H45+I45</f>
        <v>97796.106191999992</v>
      </c>
      <c r="K45" s="15">
        <f>J45-G45</f>
        <v>87358.827791999996</v>
      </c>
      <c r="L45" s="82"/>
      <c r="M45" s="82"/>
      <c r="N45" s="83"/>
      <c r="O45" s="156"/>
      <c r="P45" s="170"/>
      <c r="Q45" s="12"/>
    </row>
    <row r="46" spans="1:17" ht="13.5" thickBot="1">
      <c r="A46" s="14" t="s">
        <v>37</v>
      </c>
      <c r="B46" s="9" t="s">
        <v>38</v>
      </c>
      <c r="C46" s="27">
        <v>0.43</v>
      </c>
      <c r="D46" s="113">
        <v>90370</v>
      </c>
      <c r="E46" s="5">
        <v>0</v>
      </c>
      <c r="F46" s="36">
        <v>1000</v>
      </c>
      <c r="G46" s="36">
        <f t="shared" si="7"/>
        <v>11046.132</v>
      </c>
      <c r="H46" s="48">
        <v>2428.2800000000002</v>
      </c>
      <c r="I46" s="5">
        <f t="shared" si="8"/>
        <v>514.22205999999994</v>
      </c>
      <c r="J46" s="6">
        <f t="shared" si="9"/>
        <v>103358.63406</v>
      </c>
      <c r="K46" s="15">
        <f t="shared" si="10"/>
        <v>92312.502059999999</v>
      </c>
      <c r="O46" s="156"/>
      <c r="P46" s="170"/>
      <c r="Q46" s="12"/>
    </row>
    <row r="47" spans="1:17" ht="14.25" thickBot="1">
      <c r="A47" s="14" t="s">
        <v>37</v>
      </c>
      <c r="B47" s="9" t="s">
        <v>39</v>
      </c>
      <c r="C47" s="27">
        <v>0.33</v>
      </c>
      <c r="D47" s="113">
        <v>91855</v>
      </c>
      <c r="E47" s="5">
        <v>0</v>
      </c>
      <c r="F47" s="36">
        <v>1000</v>
      </c>
      <c r="G47" s="36">
        <f t="shared" si="7"/>
        <v>11229.677999999998</v>
      </c>
      <c r="H47" s="48">
        <v>2428.2800000000002</v>
      </c>
      <c r="I47" s="5">
        <f t="shared" si="8"/>
        <v>522.56479000000002</v>
      </c>
      <c r="J47" s="6">
        <f t="shared" si="9"/>
        <v>105035.52279</v>
      </c>
      <c r="K47" s="15">
        <f t="shared" si="10"/>
        <v>93805.844790000003</v>
      </c>
      <c r="L47" s="59" t="s">
        <v>84</v>
      </c>
      <c r="O47" s="156"/>
      <c r="P47" s="170"/>
      <c r="Q47" s="12"/>
    </row>
    <row r="48" spans="1:17" ht="13.5" thickBot="1">
      <c r="A48" s="14" t="s">
        <v>37</v>
      </c>
      <c r="B48" s="9" t="s">
        <v>123</v>
      </c>
      <c r="C48" s="27">
        <v>0.22</v>
      </c>
      <c r="D48" s="113">
        <v>91812</v>
      </c>
      <c r="E48" s="5">
        <v>0</v>
      </c>
      <c r="F48" s="36">
        <v>1000</v>
      </c>
      <c r="G48" s="36">
        <f t="shared" si="7"/>
        <v>11224.3632</v>
      </c>
      <c r="H48" s="48">
        <v>2428.2800000000002</v>
      </c>
      <c r="I48" s="5">
        <f t="shared" ref="I48:I56" si="11">(D48-E48-F48+G48+H48)*0.5%</f>
        <v>522.323216</v>
      </c>
      <c r="J48" s="6">
        <f t="shared" ref="J48:J56" si="12">D48-E48-F48+G48+H48+I48</f>
        <v>104986.966416</v>
      </c>
      <c r="K48" s="15">
        <f t="shared" ref="K48:K56" si="13">J48-G48</f>
        <v>93762.603215999989</v>
      </c>
      <c r="O48" s="156"/>
      <c r="P48" s="170"/>
      <c r="Q48" s="12"/>
    </row>
    <row r="49" spans="1:17" ht="13.5" thickBot="1">
      <c r="A49" s="13" t="s">
        <v>37</v>
      </c>
      <c r="B49" s="4" t="s">
        <v>143</v>
      </c>
      <c r="C49" s="27"/>
      <c r="D49" s="113">
        <v>85800</v>
      </c>
      <c r="E49" s="113">
        <v>0</v>
      </c>
      <c r="F49" s="36">
        <v>1000</v>
      </c>
      <c r="G49" s="36">
        <f t="shared" si="7"/>
        <v>10481.279999999999</v>
      </c>
      <c r="H49" s="48">
        <v>2428.2800000000002</v>
      </c>
      <c r="I49" s="113">
        <f>(D49-E49-F49+G49+H49)*0.5%</f>
        <v>488.5478</v>
      </c>
      <c r="J49" s="132">
        <f>D49-E49-F49+G49+H49+I49</f>
        <v>98198.107799999998</v>
      </c>
      <c r="K49" s="133">
        <f>J49-G49</f>
        <v>87716.827799999999</v>
      </c>
      <c r="O49" s="156"/>
      <c r="P49" s="170"/>
      <c r="Q49" s="12"/>
    </row>
    <row r="50" spans="1:17" ht="13.5" thickBot="1">
      <c r="A50" s="14" t="s">
        <v>37</v>
      </c>
      <c r="B50" s="4" t="s">
        <v>119</v>
      </c>
      <c r="C50" s="27"/>
      <c r="D50" s="113">
        <v>86108</v>
      </c>
      <c r="E50" s="5">
        <v>0</v>
      </c>
      <c r="F50" s="36">
        <v>1000</v>
      </c>
      <c r="G50" s="36">
        <f t="shared" si="7"/>
        <v>10519.3488</v>
      </c>
      <c r="H50" s="48">
        <v>2428.2800000000002</v>
      </c>
      <c r="I50" s="5">
        <f t="shared" si="11"/>
        <v>490.27814400000005</v>
      </c>
      <c r="J50" s="6">
        <f t="shared" si="12"/>
        <v>98545.906944000002</v>
      </c>
      <c r="K50" s="15">
        <f t="shared" si="13"/>
        <v>88026.55814400001</v>
      </c>
      <c r="O50" s="156"/>
      <c r="P50" s="170"/>
      <c r="Q50" s="12"/>
    </row>
    <row r="51" spans="1:17" ht="13.5" thickBot="1">
      <c r="A51" s="14" t="s">
        <v>37</v>
      </c>
      <c r="B51" s="4" t="s">
        <v>151</v>
      </c>
      <c r="C51" s="27"/>
      <c r="D51" s="113">
        <v>90210</v>
      </c>
      <c r="E51" s="5">
        <v>0</v>
      </c>
      <c r="F51" s="36">
        <v>1000</v>
      </c>
      <c r="G51" s="36">
        <f>(D51-E51-F51)*12.36%</f>
        <v>11026.356</v>
      </c>
      <c r="H51" s="48">
        <v>2428.2800000000002</v>
      </c>
      <c r="I51" s="5">
        <f>(D51-E51-F51+G51+H51)*0.5%</f>
        <v>513.32317999999998</v>
      </c>
      <c r="J51" s="6">
        <f>D51-E51-F51+G51+H51+I51</f>
        <v>103177.95918000001</v>
      </c>
      <c r="K51" s="15">
        <f>J51-G51</f>
        <v>92151.603180000006</v>
      </c>
      <c r="O51" s="156"/>
      <c r="P51" s="170"/>
      <c r="Q51" s="12"/>
    </row>
    <row r="52" spans="1:17" ht="13.5" thickBot="1">
      <c r="A52" s="14" t="s">
        <v>2</v>
      </c>
      <c r="B52" s="9" t="s">
        <v>3</v>
      </c>
      <c r="C52" s="27" t="s">
        <v>31</v>
      </c>
      <c r="D52" s="113">
        <v>78977</v>
      </c>
      <c r="E52" s="5">
        <v>0</v>
      </c>
      <c r="F52" s="5">
        <v>0</v>
      </c>
      <c r="G52" s="36">
        <f t="shared" si="7"/>
        <v>9761.5571999999993</v>
      </c>
      <c r="H52" s="48">
        <v>2428.2800000000002</v>
      </c>
      <c r="I52" s="5">
        <f t="shared" si="11"/>
        <v>455.83418599999999</v>
      </c>
      <c r="J52" s="6">
        <f t="shared" si="12"/>
        <v>91622.671385999987</v>
      </c>
      <c r="K52" s="15">
        <f t="shared" si="13"/>
        <v>81861.114185999992</v>
      </c>
      <c r="M52" s="134"/>
      <c r="O52" s="156"/>
      <c r="P52" s="170"/>
      <c r="Q52" s="12"/>
    </row>
    <row r="53" spans="1:17" ht="13.5" thickBot="1">
      <c r="A53" s="14" t="s">
        <v>2</v>
      </c>
      <c r="B53" s="9" t="s">
        <v>4</v>
      </c>
      <c r="C53" s="27" t="s">
        <v>31</v>
      </c>
      <c r="D53" s="113">
        <v>80867</v>
      </c>
      <c r="E53" s="5">
        <v>0</v>
      </c>
      <c r="F53" s="5">
        <v>0</v>
      </c>
      <c r="G53" s="36">
        <f t="shared" si="7"/>
        <v>9995.1611999999986</v>
      </c>
      <c r="H53" s="48">
        <v>2428.2800000000002</v>
      </c>
      <c r="I53" s="5">
        <f t="shared" si="11"/>
        <v>466.45220599999999</v>
      </c>
      <c r="J53" s="6">
        <f t="shared" si="12"/>
        <v>93756.893406000003</v>
      </c>
      <c r="K53" s="15">
        <f t="shared" si="13"/>
        <v>83761.732206000001</v>
      </c>
      <c r="O53" s="156"/>
      <c r="P53" s="170"/>
      <c r="Q53" s="12"/>
    </row>
    <row r="54" spans="1:17" ht="13.5" thickBot="1">
      <c r="A54" s="13" t="s">
        <v>2</v>
      </c>
      <c r="B54" s="4" t="s">
        <v>14</v>
      </c>
      <c r="C54" s="27" t="s">
        <v>31</v>
      </c>
      <c r="D54" s="113">
        <v>81414</v>
      </c>
      <c r="E54" s="5">
        <v>0</v>
      </c>
      <c r="F54" s="5">
        <v>0</v>
      </c>
      <c r="G54" s="36">
        <f t="shared" si="7"/>
        <v>10062.770399999999</v>
      </c>
      <c r="H54" s="48">
        <v>2428.2800000000002</v>
      </c>
      <c r="I54" s="5">
        <f t="shared" si="11"/>
        <v>469.52525199999997</v>
      </c>
      <c r="J54" s="6">
        <f t="shared" si="12"/>
        <v>94374.575652</v>
      </c>
      <c r="K54" s="15">
        <f t="shared" si="13"/>
        <v>84311.805252000006</v>
      </c>
      <c r="O54" s="156"/>
      <c r="P54" s="170"/>
      <c r="Q54" s="12"/>
    </row>
    <row r="55" spans="1:17" ht="13.5" thickBot="1">
      <c r="A55" s="14" t="s">
        <v>2</v>
      </c>
      <c r="B55" s="9" t="s">
        <v>5</v>
      </c>
      <c r="C55" s="27" t="s">
        <v>31</v>
      </c>
      <c r="D55" s="113">
        <v>79663</v>
      </c>
      <c r="E55" s="5">
        <v>0</v>
      </c>
      <c r="F55" s="5">
        <v>0</v>
      </c>
      <c r="G55" s="36">
        <f t="shared" si="7"/>
        <v>9846.3467999999993</v>
      </c>
      <c r="H55" s="48">
        <v>2428.2800000000002</v>
      </c>
      <c r="I55" s="5">
        <f t="shared" si="11"/>
        <v>459.68813399999999</v>
      </c>
      <c r="J55" s="6">
        <f t="shared" si="12"/>
        <v>92397.314933999995</v>
      </c>
      <c r="K55" s="15">
        <f t="shared" si="13"/>
        <v>82550.968133999995</v>
      </c>
      <c r="O55" s="156"/>
      <c r="P55" s="170"/>
      <c r="Q55" s="12"/>
    </row>
    <row r="56" spans="1:17" ht="13.5" thickBot="1">
      <c r="A56" s="51" t="s">
        <v>2</v>
      </c>
      <c r="B56" s="52" t="s">
        <v>32</v>
      </c>
      <c r="C56" s="28" t="s">
        <v>31</v>
      </c>
      <c r="D56" s="114">
        <v>82049</v>
      </c>
      <c r="E56" s="53">
        <v>0</v>
      </c>
      <c r="F56" s="53">
        <v>0</v>
      </c>
      <c r="G56" s="54">
        <f t="shared" si="7"/>
        <v>10141.256399999998</v>
      </c>
      <c r="H56" s="48">
        <v>2428.2800000000002</v>
      </c>
      <c r="I56" s="22">
        <f t="shared" si="11"/>
        <v>473.09268199999997</v>
      </c>
      <c r="J56" s="32">
        <f t="shared" si="12"/>
        <v>95091.629081999999</v>
      </c>
      <c r="K56" s="23">
        <f t="shared" si="13"/>
        <v>84950.372682000001</v>
      </c>
      <c r="O56" s="173"/>
      <c r="P56" s="170"/>
      <c r="Q56" s="12"/>
    </row>
    <row r="57" spans="1:17" ht="13.5" thickBot="1"/>
    <row r="58" spans="1:17" ht="15.75">
      <c r="A58" s="221" t="s">
        <v>29</v>
      </c>
      <c r="B58" s="222"/>
      <c r="C58" s="222"/>
      <c r="D58" s="222"/>
      <c r="E58" s="222"/>
      <c r="F58" s="222"/>
      <c r="G58" s="222"/>
      <c r="H58" s="222"/>
      <c r="I58" s="222"/>
      <c r="J58" s="223"/>
      <c r="K58" s="149"/>
    </row>
    <row r="59" spans="1:17" ht="13.5" thickBot="1">
      <c r="A59" s="217" t="s">
        <v>15</v>
      </c>
      <c r="B59" s="218"/>
      <c r="C59" s="61" t="s">
        <v>8</v>
      </c>
      <c r="D59" s="61" t="s">
        <v>0</v>
      </c>
      <c r="E59" s="61" t="s">
        <v>76</v>
      </c>
      <c r="F59" s="61" t="s">
        <v>16</v>
      </c>
      <c r="G59" s="61" t="s">
        <v>146</v>
      </c>
      <c r="H59" s="61" t="s">
        <v>18</v>
      </c>
      <c r="I59" s="61" t="s">
        <v>17</v>
      </c>
      <c r="J59" s="62" t="s">
        <v>1</v>
      </c>
      <c r="K59" s="63" t="s">
        <v>75</v>
      </c>
    </row>
    <row r="60" spans="1:17" ht="13.5" thickBot="1">
      <c r="A60" s="135" t="s">
        <v>34</v>
      </c>
      <c r="B60" s="136" t="s">
        <v>92</v>
      </c>
      <c r="C60" s="47">
        <v>0.92</v>
      </c>
      <c r="D60" s="137">
        <v>87434</v>
      </c>
      <c r="E60" s="138">
        <v>0</v>
      </c>
      <c r="F60" s="36">
        <v>1000</v>
      </c>
      <c r="G60" s="48">
        <f>(D60-E60-F60)*12.36%</f>
        <v>10683.242399999999</v>
      </c>
      <c r="H60" s="48">
        <v>2428.2800000000002</v>
      </c>
      <c r="I60" s="48">
        <f t="shared" ref="I60:I69" si="14">(D60-E60-F60+G60+H60)*0.5%</f>
        <v>497.72761200000002</v>
      </c>
      <c r="J60" s="49">
        <f t="shared" ref="J60:J69" si="15">D60-E60-F60+G60+H60+I60</f>
        <v>100043.250012</v>
      </c>
      <c r="K60" s="50">
        <f t="shared" ref="K60:K69" si="16">J60-G60</f>
        <v>89360.007612000001</v>
      </c>
      <c r="O60" s="157"/>
      <c r="P60" s="170"/>
      <c r="Q60" s="12"/>
    </row>
    <row r="61" spans="1:17" ht="13.5" thickBot="1">
      <c r="A61" s="56" t="s">
        <v>34</v>
      </c>
      <c r="B61" s="57" t="s">
        <v>91</v>
      </c>
      <c r="C61" s="35">
        <v>2</v>
      </c>
      <c r="D61" s="117">
        <v>87434</v>
      </c>
      <c r="E61" s="58">
        <v>0</v>
      </c>
      <c r="F61" s="36">
        <v>1000</v>
      </c>
      <c r="G61" s="36">
        <f t="shared" ref="G61:G69" si="17">(D61-E61-F61)*12.36%</f>
        <v>10683.242399999999</v>
      </c>
      <c r="H61" s="48">
        <v>2428.2800000000002</v>
      </c>
      <c r="I61" s="36">
        <f>(D61-E61-F61+G61+H61)*0.5%</f>
        <v>497.72761200000002</v>
      </c>
      <c r="J61" s="37">
        <f>D61-E61-F61+G61+H61+I61</f>
        <v>100043.250012</v>
      </c>
      <c r="K61" s="38">
        <f t="shared" si="16"/>
        <v>89360.007612000001</v>
      </c>
      <c r="O61" s="157"/>
      <c r="P61" s="170"/>
      <c r="Q61" s="12"/>
    </row>
    <row r="62" spans="1:17" ht="13.5" thickBot="1">
      <c r="A62" s="56" t="s">
        <v>34</v>
      </c>
      <c r="B62" s="57" t="s">
        <v>168</v>
      </c>
      <c r="C62" s="35">
        <v>2</v>
      </c>
      <c r="D62" s="117">
        <v>87932</v>
      </c>
      <c r="E62" s="58">
        <v>0</v>
      </c>
      <c r="F62" s="145">
        <v>1000</v>
      </c>
      <c r="G62" s="36">
        <f t="shared" si="17"/>
        <v>10744.795199999999</v>
      </c>
      <c r="H62" s="48">
        <v>1888.3</v>
      </c>
      <c r="I62" s="36">
        <f>(D62-E62-F62+G62+H62)*0.5%</f>
        <v>497.82547599999998</v>
      </c>
      <c r="J62" s="37">
        <f>D62-E62-F62+G62+H62+I62</f>
        <v>100062.92067599999</v>
      </c>
      <c r="K62" s="38">
        <f>J62-G62</f>
        <v>89318.125476000001</v>
      </c>
      <c r="O62" s="157"/>
      <c r="P62" s="170"/>
      <c r="Q62" s="12"/>
    </row>
    <row r="63" spans="1:17" ht="13.5" thickBot="1">
      <c r="A63" s="24" t="s">
        <v>83</v>
      </c>
      <c r="B63" s="18" t="s">
        <v>13</v>
      </c>
      <c r="C63" s="27">
        <v>4.2</v>
      </c>
      <c r="D63" s="118">
        <v>89623</v>
      </c>
      <c r="E63" s="17">
        <v>0</v>
      </c>
      <c r="F63" s="36">
        <v>1000</v>
      </c>
      <c r="G63" s="36">
        <f t="shared" si="17"/>
        <v>10953.802799999999</v>
      </c>
      <c r="H63" s="48">
        <v>2428.2800000000002</v>
      </c>
      <c r="I63" s="5">
        <f t="shared" si="14"/>
        <v>510.02541400000001</v>
      </c>
      <c r="J63" s="6">
        <f t="shared" si="15"/>
        <v>102515.10821400001</v>
      </c>
      <c r="K63" s="15">
        <f t="shared" si="16"/>
        <v>91561.305414000002</v>
      </c>
      <c r="O63" s="157"/>
      <c r="P63" s="170"/>
      <c r="Q63" s="12"/>
    </row>
    <row r="64" spans="1:17" ht="13.5" thickBot="1">
      <c r="A64" s="24" t="s">
        <v>41</v>
      </c>
      <c r="B64" s="18" t="s">
        <v>40</v>
      </c>
      <c r="C64" s="27">
        <v>6.5</v>
      </c>
      <c r="D64" s="118">
        <v>89922</v>
      </c>
      <c r="E64" s="17">
        <v>0</v>
      </c>
      <c r="F64" s="36">
        <v>1000</v>
      </c>
      <c r="G64" s="36">
        <f t="shared" si="17"/>
        <v>10990.759199999999</v>
      </c>
      <c r="H64" s="48">
        <v>2428.2800000000002</v>
      </c>
      <c r="I64" s="5">
        <f t="shared" si="14"/>
        <v>511.705196</v>
      </c>
      <c r="J64" s="6">
        <f t="shared" si="15"/>
        <v>102852.74439599999</v>
      </c>
      <c r="K64" s="15">
        <f t="shared" si="16"/>
        <v>91861.985195999994</v>
      </c>
      <c r="O64" s="157"/>
      <c r="P64" s="170"/>
      <c r="Q64" s="12"/>
    </row>
    <row r="65" spans="1:17" ht="13.5" thickBot="1">
      <c r="A65" s="24" t="s">
        <v>89</v>
      </c>
      <c r="B65" s="18" t="s">
        <v>88</v>
      </c>
      <c r="C65" s="27">
        <v>30</v>
      </c>
      <c r="D65" s="118">
        <v>93756</v>
      </c>
      <c r="E65" s="17">
        <v>0</v>
      </c>
      <c r="F65" s="36">
        <v>1000</v>
      </c>
      <c r="G65" s="36">
        <f t="shared" si="17"/>
        <v>11464.641599999999</v>
      </c>
      <c r="H65" s="48">
        <v>2428.2800000000002</v>
      </c>
      <c r="I65" s="5">
        <f>(D65-E65-F65+G65+H65)*0.5%</f>
        <v>533.24460799999997</v>
      </c>
      <c r="J65" s="6">
        <f>D65-E65-F65+G65+H65+I65</f>
        <v>107182.166208</v>
      </c>
      <c r="K65" s="15">
        <f>J65-G65</f>
        <v>95717.524607999992</v>
      </c>
      <c r="O65" s="157"/>
      <c r="P65" s="170"/>
      <c r="Q65" s="12"/>
    </row>
    <row r="66" spans="1:17" ht="13.5" thickBot="1">
      <c r="A66" s="24" t="s">
        <v>82</v>
      </c>
      <c r="B66" s="18" t="s">
        <v>81</v>
      </c>
      <c r="C66" s="27">
        <v>50</v>
      </c>
      <c r="D66" s="118">
        <v>94054</v>
      </c>
      <c r="E66" s="17">
        <v>0</v>
      </c>
      <c r="F66" s="36">
        <v>1000</v>
      </c>
      <c r="G66" s="36">
        <f t="shared" si="17"/>
        <v>11501.474399999999</v>
      </c>
      <c r="H66" s="48">
        <v>2428.2800000000002</v>
      </c>
      <c r="I66" s="5">
        <f t="shared" si="14"/>
        <v>534.91877199999999</v>
      </c>
      <c r="J66" s="6">
        <f t="shared" si="15"/>
        <v>107518.67317200001</v>
      </c>
      <c r="K66" s="15">
        <f t="shared" si="16"/>
        <v>96017.198772000003</v>
      </c>
      <c r="O66" s="157"/>
      <c r="P66" s="170"/>
      <c r="Q66" s="12"/>
    </row>
    <row r="67" spans="1:17" ht="13.5" thickBot="1">
      <c r="A67" s="24" t="s">
        <v>2</v>
      </c>
      <c r="B67" s="18" t="s">
        <v>33</v>
      </c>
      <c r="C67" s="27" t="s">
        <v>31</v>
      </c>
      <c r="D67" s="118">
        <v>85444</v>
      </c>
      <c r="E67" s="17">
        <v>0</v>
      </c>
      <c r="F67" s="17">
        <v>0</v>
      </c>
      <c r="G67" s="36">
        <f t="shared" si="17"/>
        <v>10560.8784</v>
      </c>
      <c r="H67" s="48">
        <v>2428.2800000000002</v>
      </c>
      <c r="I67" s="5">
        <f t="shared" si="14"/>
        <v>492.16579200000001</v>
      </c>
      <c r="J67" s="6">
        <f t="shared" si="15"/>
        <v>98925.324192</v>
      </c>
      <c r="K67" s="15">
        <f t="shared" si="16"/>
        <v>88364.445791999999</v>
      </c>
      <c r="O67" s="157"/>
      <c r="P67" s="170"/>
      <c r="Q67" s="12"/>
    </row>
    <row r="68" spans="1:17" ht="13.5" thickBot="1">
      <c r="A68" s="24" t="s">
        <v>2</v>
      </c>
      <c r="B68" s="18" t="s">
        <v>35</v>
      </c>
      <c r="C68" s="27" t="s">
        <v>31</v>
      </c>
      <c r="D68" s="118">
        <v>84549</v>
      </c>
      <c r="E68" s="17">
        <v>0</v>
      </c>
      <c r="F68" s="17">
        <v>0</v>
      </c>
      <c r="G68" s="36">
        <f t="shared" si="17"/>
        <v>10450.256399999998</v>
      </c>
      <c r="H68" s="48">
        <v>2428.2800000000002</v>
      </c>
      <c r="I68" s="5">
        <f t="shared" si="14"/>
        <v>487.13768199999998</v>
      </c>
      <c r="J68" s="6">
        <f t="shared" si="15"/>
        <v>97914.674081999998</v>
      </c>
      <c r="K68" s="15">
        <f t="shared" si="16"/>
        <v>87464.417681999999</v>
      </c>
      <c r="O68" s="157"/>
      <c r="P68" s="170"/>
      <c r="Q68" s="12"/>
    </row>
    <row r="69" spans="1:17" ht="13.5" thickBot="1">
      <c r="A69" s="55" t="s">
        <v>2</v>
      </c>
      <c r="B69" s="25" t="s">
        <v>36</v>
      </c>
      <c r="C69" s="28" t="s">
        <v>31</v>
      </c>
      <c r="D69" s="119">
        <v>84002</v>
      </c>
      <c r="E69" s="26">
        <v>0</v>
      </c>
      <c r="F69" s="26">
        <v>0</v>
      </c>
      <c r="G69" s="54">
        <f t="shared" si="17"/>
        <v>10382.647199999999</v>
      </c>
      <c r="H69" s="48">
        <v>2428.2800000000002</v>
      </c>
      <c r="I69" s="22">
        <f t="shared" si="14"/>
        <v>484.06463600000006</v>
      </c>
      <c r="J69" s="32">
        <f t="shared" si="15"/>
        <v>97296.991836000001</v>
      </c>
      <c r="K69" s="23">
        <f t="shared" si="16"/>
        <v>86914.344635999994</v>
      </c>
      <c r="O69" s="157"/>
      <c r="P69" s="170"/>
      <c r="Q69" s="12"/>
    </row>
    <row r="71" spans="1:17" ht="13.5">
      <c r="A71" s="59"/>
    </row>
  </sheetData>
  <mergeCells count="15">
    <mergeCell ref="L9:N10"/>
    <mergeCell ref="L32:N33"/>
    <mergeCell ref="A9:K9"/>
    <mergeCell ref="A10:I10"/>
    <mergeCell ref="A11:B11"/>
    <mergeCell ref="A59:B59"/>
    <mergeCell ref="A31:J31"/>
    <mergeCell ref="A32:B32"/>
    <mergeCell ref="A58:J58"/>
    <mergeCell ref="B5:K5"/>
    <mergeCell ref="A6:K6"/>
    <mergeCell ref="A2:L2"/>
    <mergeCell ref="A1:K1"/>
    <mergeCell ref="B3:K3"/>
    <mergeCell ref="B4:K4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50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Q71"/>
  <sheetViews>
    <sheetView topLeftCell="A28" workbookViewId="0">
      <selection activeCell="O40" sqref="O1:P65536"/>
    </sheetView>
  </sheetViews>
  <sheetFormatPr defaultRowHeight="12.75"/>
  <cols>
    <col min="1" max="1" width="8" customWidth="1"/>
    <col min="2" max="2" width="17.7109375" customWidth="1"/>
    <col min="3" max="3" width="6.42578125" customWidth="1"/>
    <col min="4" max="4" width="11.42578125" customWidth="1"/>
    <col min="5" max="5" width="9.28515625" customWidth="1"/>
    <col min="6" max="6" width="8.5703125" customWidth="1"/>
    <col min="7" max="7" width="10.85546875" bestFit="1" customWidth="1"/>
    <col min="8" max="8" width="9.85546875" bestFit="1" customWidth="1"/>
    <col min="9" max="9" width="11.5703125" bestFit="1" customWidth="1"/>
    <col min="10" max="10" width="12.28515625" bestFit="1" customWidth="1"/>
    <col min="11" max="11" width="13.42578125" bestFit="1" customWidth="1"/>
    <col min="14" max="14" width="9.42578125" bestFit="1" customWidth="1"/>
    <col min="15" max="15" width="12.7109375" style="92" customWidth="1"/>
    <col min="16" max="17" width="9.140625" style="92"/>
  </cols>
  <sheetData>
    <row r="1" spans="1:17" ht="23.25">
      <c r="A1" s="183" t="s">
        <v>115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91"/>
      <c r="M1" s="91"/>
      <c r="N1" s="91"/>
    </row>
    <row r="2" spans="1:17" ht="16.5">
      <c r="A2" s="185" t="s">
        <v>110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92"/>
      <c r="N2" s="92"/>
    </row>
    <row r="3" spans="1:17" ht="15">
      <c r="A3" s="99"/>
      <c r="B3" s="180" t="s">
        <v>111</v>
      </c>
      <c r="C3" s="180"/>
      <c r="D3" s="180"/>
      <c r="E3" s="180"/>
      <c r="F3" s="180"/>
      <c r="G3" s="180"/>
      <c r="H3" s="180"/>
      <c r="I3" s="180"/>
      <c r="J3" s="180"/>
      <c r="K3" s="180"/>
      <c r="L3" s="92"/>
      <c r="M3" s="92"/>
      <c r="N3" s="92"/>
    </row>
    <row r="4" spans="1:17" ht="15">
      <c r="A4" s="99"/>
      <c r="B4" s="180" t="s">
        <v>112</v>
      </c>
      <c r="C4" s="180"/>
      <c r="D4" s="180"/>
      <c r="E4" s="180"/>
      <c r="F4" s="180"/>
      <c r="G4" s="180"/>
      <c r="H4" s="180"/>
      <c r="I4" s="180"/>
      <c r="J4" s="180"/>
      <c r="K4" s="180"/>
      <c r="L4" s="92"/>
      <c r="M4" s="92"/>
      <c r="N4" s="92"/>
    </row>
    <row r="5" spans="1:17" ht="15">
      <c r="A5" s="99"/>
      <c r="B5" s="180" t="s">
        <v>113</v>
      </c>
      <c r="C5" s="180"/>
      <c r="D5" s="180"/>
      <c r="E5" s="180"/>
      <c r="F5" s="180"/>
      <c r="G5" s="180"/>
      <c r="H5" s="180"/>
      <c r="I5" s="180"/>
      <c r="J5" s="180"/>
      <c r="K5" s="180"/>
      <c r="L5" s="92"/>
      <c r="M5" s="92"/>
      <c r="N5" s="92"/>
    </row>
    <row r="6" spans="1:17" ht="18.75" thickBot="1">
      <c r="A6" s="181" t="s">
        <v>114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2"/>
      <c r="M6" s="2"/>
      <c r="N6" s="2"/>
    </row>
    <row r="8" spans="1:17" ht="13.5" thickBot="1"/>
    <row r="9" spans="1:17" ht="16.5" customHeight="1" thickBot="1">
      <c r="A9" s="193" t="s">
        <v>186</v>
      </c>
      <c r="B9" s="194"/>
      <c r="C9" s="194"/>
      <c r="D9" s="194"/>
      <c r="E9" s="194"/>
      <c r="F9" s="194"/>
      <c r="G9" s="194"/>
      <c r="H9" s="194"/>
      <c r="I9" s="194"/>
      <c r="J9" s="194"/>
      <c r="K9" s="210"/>
      <c r="L9" s="187" t="s">
        <v>170</v>
      </c>
      <c r="M9" s="188"/>
      <c r="N9" s="189"/>
    </row>
    <row r="10" spans="1:17" ht="16.5" customHeight="1" thickBot="1">
      <c r="A10" s="193" t="s">
        <v>30</v>
      </c>
      <c r="B10" s="194"/>
      <c r="C10" s="194"/>
      <c r="D10" s="194"/>
      <c r="E10" s="194"/>
      <c r="F10" s="194"/>
      <c r="G10" s="194"/>
      <c r="H10" s="194"/>
      <c r="I10" s="224"/>
      <c r="J10" s="150"/>
      <c r="K10" s="124"/>
      <c r="L10" s="190"/>
      <c r="M10" s="191"/>
      <c r="N10" s="192"/>
    </row>
    <row r="11" spans="1:17" ht="17.25" thickBot="1">
      <c r="A11" s="204" t="s">
        <v>15</v>
      </c>
      <c r="B11" s="205"/>
      <c r="C11" s="39" t="s">
        <v>8</v>
      </c>
      <c r="D11" s="40" t="s">
        <v>0</v>
      </c>
      <c r="E11" s="40" t="s">
        <v>76</v>
      </c>
      <c r="F11" s="40" t="s">
        <v>16</v>
      </c>
      <c r="G11" s="40" t="s">
        <v>146</v>
      </c>
      <c r="H11" s="40" t="s">
        <v>18</v>
      </c>
      <c r="I11" s="40" t="s">
        <v>17</v>
      </c>
      <c r="J11" s="39" t="s">
        <v>1</v>
      </c>
      <c r="K11" s="41" t="s">
        <v>75</v>
      </c>
      <c r="L11" s="75" t="s">
        <v>171</v>
      </c>
      <c r="M11" s="76"/>
      <c r="N11" s="176">
        <v>300</v>
      </c>
    </row>
    <row r="12" spans="1:17" ht="17.25" thickBot="1">
      <c r="A12" s="45" t="s">
        <v>19</v>
      </c>
      <c r="B12" s="46" t="s">
        <v>135</v>
      </c>
      <c r="C12" s="47">
        <v>11</v>
      </c>
      <c r="D12" s="129">
        <v>92293</v>
      </c>
      <c r="E12" s="48">
        <v>0</v>
      </c>
      <c r="F12" s="36">
        <v>1000</v>
      </c>
      <c r="G12" s="48">
        <f>(D12-E12-F12)*12.36%</f>
        <v>11283.814799999998</v>
      </c>
      <c r="H12" s="48">
        <v>884.53</v>
      </c>
      <c r="I12" s="48">
        <f>(D12-E12-F12+G12+H12)*0.5%</f>
        <v>517.30672399999992</v>
      </c>
      <c r="J12" s="49">
        <f>D12-E12-F12+G12+H12+I12</f>
        <v>103978.65152399999</v>
      </c>
      <c r="K12" s="50">
        <f>J12-G12</f>
        <v>92694.836723999993</v>
      </c>
      <c r="L12" s="77" t="s">
        <v>172</v>
      </c>
      <c r="M12" s="78"/>
      <c r="N12" s="177">
        <v>400</v>
      </c>
      <c r="O12" s="156"/>
      <c r="P12" s="170"/>
      <c r="Q12" s="12"/>
    </row>
    <row r="13" spans="1:17" ht="17.25" thickBot="1">
      <c r="A13" s="13" t="s">
        <v>19</v>
      </c>
      <c r="B13" s="4" t="s">
        <v>131</v>
      </c>
      <c r="C13" s="27" t="s">
        <v>134</v>
      </c>
      <c r="D13" s="113">
        <v>91547</v>
      </c>
      <c r="E13" s="5">
        <v>0</v>
      </c>
      <c r="F13" s="36">
        <v>1000</v>
      </c>
      <c r="G13" s="36">
        <f t="shared" ref="G13:G29" si="0">(D13-E13-F13)*12.36%</f>
        <v>11191.609199999999</v>
      </c>
      <c r="H13" s="48">
        <v>884.53</v>
      </c>
      <c r="I13" s="5">
        <f>(D13-E13-F13+G13+H13)*0.5%</f>
        <v>513.11569600000007</v>
      </c>
      <c r="J13" s="6">
        <f>D13-E13-F13+G13+H13+I13</f>
        <v>103136.254896</v>
      </c>
      <c r="K13" s="15">
        <f>J13-G13</f>
        <v>91944.645695999992</v>
      </c>
      <c r="L13" s="77" t="s">
        <v>173</v>
      </c>
      <c r="M13" s="78"/>
      <c r="N13" s="177">
        <v>500</v>
      </c>
      <c r="O13" s="156"/>
      <c r="P13" s="170"/>
      <c r="Q13" s="12"/>
    </row>
    <row r="14" spans="1:17" ht="17.25" thickBot="1">
      <c r="A14" s="13" t="s">
        <v>19</v>
      </c>
      <c r="B14" s="4" t="s">
        <v>23</v>
      </c>
      <c r="C14" s="27">
        <v>6</v>
      </c>
      <c r="D14" s="113">
        <v>91798</v>
      </c>
      <c r="E14" s="5">
        <v>0</v>
      </c>
      <c r="F14" s="36">
        <v>1000</v>
      </c>
      <c r="G14" s="36">
        <f t="shared" si="0"/>
        <v>11222.632799999999</v>
      </c>
      <c r="H14" s="48">
        <v>884.53</v>
      </c>
      <c r="I14" s="5">
        <f>(D14-E14-F14+G14+H14)*0.5%</f>
        <v>514.52581399999997</v>
      </c>
      <c r="J14" s="6">
        <f>D14-E14-F14+G14+H14+I14</f>
        <v>103419.68861399998</v>
      </c>
      <c r="K14" s="15">
        <f>J14-G14</f>
        <v>92197.055813999992</v>
      </c>
      <c r="L14" s="77" t="s">
        <v>174</v>
      </c>
      <c r="M14" s="78"/>
      <c r="N14" s="177">
        <v>600</v>
      </c>
      <c r="O14" s="156"/>
      <c r="P14" s="170"/>
      <c r="Q14" s="12"/>
    </row>
    <row r="15" spans="1:17" ht="17.25" thickBot="1">
      <c r="A15" s="13" t="s">
        <v>19</v>
      </c>
      <c r="B15" s="4" t="s">
        <v>24</v>
      </c>
      <c r="C15" s="27">
        <v>3</v>
      </c>
      <c r="D15" s="113">
        <v>92495</v>
      </c>
      <c r="E15" s="5">
        <v>0</v>
      </c>
      <c r="F15" s="36">
        <v>1000</v>
      </c>
      <c r="G15" s="36">
        <f t="shared" si="0"/>
        <v>11308.781999999999</v>
      </c>
      <c r="H15" s="48">
        <v>884.53</v>
      </c>
      <c r="I15" s="5">
        <f>(D15-E15-F15+G15+H15)*0.5%</f>
        <v>518.44155999999998</v>
      </c>
      <c r="J15" s="6">
        <f>D15-E15-F15+G15+H15+I15</f>
        <v>104206.75356000001</v>
      </c>
      <c r="K15" s="15">
        <f>J15-G15</f>
        <v>92897.971560000005</v>
      </c>
      <c r="L15" s="77" t="s">
        <v>175</v>
      </c>
      <c r="M15" s="78"/>
      <c r="N15" s="177">
        <v>700</v>
      </c>
      <c r="O15" s="156"/>
      <c r="P15" s="170"/>
      <c r="Q15" s="12"/>
    </row>
    <row r="16" spans="1:17" ht="17.25" thickBot="1">
      <c r="A16" s="13" t="s">
        <v>7</v>
      </c>
      <c r="B16" s="4" t="s">
        <v>20</v>
      </c>
      <c r="C16" s="27">
        <v>3</v>
      </c>
      <c r="D16" s="113">
        <v>96968</v>
      </c>
      <c r="E16" s="142">
        <v>4000</v>
      </c>
      <c r="F16" s="36">
        <v>1000</v>
      </c>
      <c r="G16" s="36">
        <f t="shared" si="0"/>
        <v>11367.244799999999</v>
      </c>
      <c r="H16" s="48">
        <v>884.53</v>
      </c>
      <c r="I16" s="5">
        <f t="shared" ref="I16:I27" si="1">(D16-E16-F16+G16+H16)*0.5%</f>
        <v>521.09887400000002</v>
      </c>
      <c r="J16" s="6">
        <f t="shared" ref="J16:J27" si="2">D16-E16-F16+G16+H16+I16</f>
        <v>104740.873674</v>
      </c>
      <c r="K16" s="15">
        <f t="shared" ref="K16:K27" si="3">J16-G16</f>
        <v>93373.628874000002</v>
      </c>
      <c r="L16" s="77" t="s">
        <v>176</v>
      </c>
      <c r="M16" s="78"/>
      <c r="N16" s="177">
        <v>800</v>
      </c>
      <c r="O16" s="156"/>
      <c r="P16" s="170"/>
      <c r="Q16" s="12"/>
    </row>
    <row r="17" spans="1:17" ht="17.25" thickBot="1">
      <c r="A17" s="13" t="s">
        <v>21</v>
      </c>
      <c r="B17" s="4" t="s">
        <v>22</v>
      </c>
      <c r="C17" s="27">
        <v>11</v>
      </c>
      <c r="D17" s="113">
        <v>93836</v>
      </c>
      <c r="E17" s="5">
        <v>0</v>
      </c>
      <c r="F17" s="36">
        <v>1000</v>
      </c>
      <c r="G17" s="36">
        <f t="shared" si="0"/>
        <v>11474.529599999998</v>
      </c>
      <c r="H17" s="48">
        <v>884.53</v>
      </c>
      <c r="I17" s="5">
        <f t="shared" si="1"/>
        <v>525.97529799999995</v>
      </c>
      <c r="J17" s="6">
        <f t="shared" si="2"/>
        <v>105721.034898</v>
      </c>
      <c r="K17" s="15">
        <f t="shared" si="3"/>
        <v>94246.505298000004</v>
      </c>
      <c r="L17" s="77" t="s">
        <v>177</v>
      </c>
      <c r="M17" s="78"/>
      <c r="N17" s="177">
        <v>900</v>
      </c>
      <c r="O17" s="156"/>
      <c r="P17" s="170"/>
      <c r="Q17" s="12"/>
    </row>
    <row r="18" spans="1:17" ht="13.5" thickBot="1">
      <c r="A18" s="13" t="s">
        <v>93</v>
      </c>
      <c r="B18" s="4" t="s">
        <v>90</v>
      </c>
      <c r="C18" s="27">
        <v>12</v>
      </c>
      <c r="D18" s="113">
        <v>96574</v>
      </c>
      <c r="E18" s="5">
        <v>0</v>
      </c>
      <c r="F18" s="36">
        <v>1000</v>
      </c>
      <c r="G18" s="36">
        <f t="shared" si="0"/>
        <v>11812.946399999999</v>
      </c>
      <c r="H18" s="48">
        <v>884.53</v>
      </c>
      <c r="I18" s="5">
        <f t="shared" si="1"/>
        <v>541.35738200000003</v>
      </c>
      <c r="J18" s="6">
        <f t="shared" si="2"/>
        <v>108812.833782</v>
      </c>
      <c r="K18" s="15">
        <f t="shared" si="3"/>
        <v>96999.887382000001</v>
      </c>
      <c r="O18" s="156"/>
      <c r="P18" s="170"/>
      <c r="Q18" s="12"/>
    </row>
    <row r="19" spans="1:17" ht="17.25" thickBot="1">
      <c r="A19" s="13" t="s">
        <v>128</v>
      </c>
      <c r="B19" s="4" t="s">
        <v>127</v>
      </c>
      <c r="C19" s="27">
        <v>1.9</v>
      </c>
      <c r="D19" s="113">
        <v>97071</v>
      </c>
      <c r="E19" s="5">
        <v>0</v>
      </c>
      <c r="F19" s="36">
        <v>1000</v>
      </c>
      <c r="G19" s="36">
        <f t="shared" si="0"/>
        <v>11874.375599999999</v>
      </c>
      <c r="H19" s="48">
        <v>884.53</v>
      </c>
      <c r="I19" s="5">
        <f t="shared" si="1"/>
        <v>544.14952800000003</v>
      </c>
      <c r="J19" s="6">
        <f t="shared" si="2"/>
        <v>109374.05512799999</v>
      </c>
      <c r="K19" s="15">
        <f t="shared" si="3"/>
        <v>97499.679527999993</v>
      </c>
      <c r="L19" s="82"/>
      <c r="M19" s="82"/>
      <c r="N19" s="83"/>
      <c r="O19" s="156"/>
      <c r="P19" s="170"/>
      <c r="Q19" s="12"/>
    </row>
    <row r="20" spans="1:17" ht="17.25" thickBot="1">
      <c r="A20" s="13" t="s">
        <v>93</v>
      </c>
      <c r="B20" s="4" t="s">
        <v>129</v>
      </c>
      <c r="C20" s="27"/>
      <c r="D20" s="113">
        <v>93390</v>
      </c>
      <c r="E20" s="5">
        <v>0</v>
      </c>
      <c r="F20" s="36">
        <v>1000</v>
      </c>
      <c r="G20" s="36">
        <f t="shared" si="0"/>
        <v>11419.403999999999</v>
      </c>
      <c r="H20" s="48">
        <v>884.53</v>
      </c>
      <c r="I20" s="5">
        <f>(D20-E20-F20+G20+H20)*0.5%</f>
        <v>523.46966999999995</v>
      </c>
      <c r="J20" s="6">
        <f>D20-E20-F20+G20+H20+I20</f>
        <v>105217.40367</v>
      </c>
      <c r="K20" s="15">
        <f>J20-G20</f>
        <v>93797.999670000005</v>
      </c>
      <c r="L20" s="82"/>
      <c r="M20" s="82"/>
      <c r="N20" s="83"/>
      <c r="O20" s="156"/>
      <c r="P20" s="170"/>
      <c r="Q20" s="12"/>
    </row>
    <row r="21" spans="1:17" ht="17.25" thickBot="1">
      <c r="A21" s="13" t="s">
        <v>138</v>
      </c>
      <c r="B21" s="4" t="s">
        <v>137</v>
      </c>
      <c r="C21" s="27">
        <v>12</v>
      </c>
      <c r="D21" s="113">
        <v>94701</v>
      </c>
      <c r="E21" s="5">
        <v>0</v>
      </c>
      <c r="F21" s="36">
        <v>1000</v>
      </c>
      <c r="G21" s="36">
        <f t="shared" si="0"/>
        <v>11581.443599999999</v>
      </c>
      <c r="H21" s="48">
        <v>884.53</v>
      </c>
      <c r="I21" s="5">
        <f>(D21-E21-F21+G21+H21)*0.5%</f>
        <v>530.83486800000003</v>
      </c>
      <c r="J21" s="6">
        <f>D21-E21-F21+G21+H21+I21</f>
        <v>106697.808468</v>
      </c>
      <c r="K21" s="15">
        <f>J21-G21</f>
        <v>95116.364868000004</v>
      </c>
      <c r="L21" s="82"/>
      <c r="M21" s="82"/>
      <c r="N21" s="83"/>
      <c r="O21" s="156"/>
      <c r="P21" s="170"/>
      <c r="Q21" s="12"/>
    </row>
    <row r="22" spans="1:17" ht="17.25" thickBot="1">
      <c r="A22" s="13" t="s">
        <v>138</v>
      </c>
      <c r="B22" s="4" t="s">
        <v>139</v>
      </c>
      <c r="C22" s="27">
        <v>12</v>
      </c>
      <c r="D22" s="113">
        <v>94979</v>
      </c>
      <c r="E22" s="5">
        <v>0</v>
      </c>
      <c r="F22" s="36">
        <v>1000</v>
      </c>
      <c r="G22" s="36">
        <f t="shared" si="0"/>
        <v>11615.804399999999</v>
      </c>
      <c r="H22" s="48">
        <v>884.53</v>
      </c>
      <c r="I22" s="5">
        <f>(D22-E22-F22+G22+H22)*0.5%</f>
        <v>532.39667199999997</v>
      </c>
      <c r="J22" s="6">
        <f>D22-E22-F22+G22+H22+I22</f>
        <v>107011.731072</v>
      </c>
      <c r="K22" s="15">
        <f>J22-G22</f>
        <v>95395.926672000001</v>
      </c>
      <c r="L22" s="82"/>
      <c r="M22" s="82"/>
      <c r="N22" s="83"/>
      <c r="O22" s="156"/>
      <c r="P22" s="170"/>
      <c r="Q22" s="12"/>
    </row>
    <row r="23" spans="1:17" ht="17.25" thickBot="1">
      <c r="A23" s="13" t="s">
        <v>138</v>
      </c>
      <c r="B23" s="4" t="s">
        <v>159</v>
      </c>
      <c r="C23" s="27">
        <v>10</v>
      </c>
      <c r="D23" s="113">
        <v>96475</v>
      </c>
      <c r="E23" s="5">
        <v>0</v>
      </c>
      <c r="F23" s="36">
        <v>1000</v>
      </c>
      <c r="G23" s="36">
        <f>(D23-E23-F23)*12.36%</f>
        <v>11800.71</v>
      </c>
      <c r="H23" s="48">
        <v>884.53</v>
      </c>
      <c r="I23" s="5">
        <f>(D23-E23-F23+G23+H23)*0.5%</f>
        <v>540.80119999999999</v>
      </c>
      <c r="J23" s="6">
        <f>D23-E23-F23+G23+H23+I23</f>
        <v>108701.04119999999</v>
      </c>
      <c r="K23" s="15">
        <f>J23-G23</f>
        <v>96900.331199999986</v>
      </c>
      <c r="L23" s="82"/>
      <c r="M23" s="82"/>
      <c r="N23" s="83"/>
      <c r="O23" s="156"/>
      <c r="P23" s="170"/>
      <c r="Q23" s="12"/>
    </row>
    <row r="24" spans="1:17" ht="17.25" thickBot="1">
      <c r="A24" s="88" t="s">
        <v>108</v>
      </c>
      <c r="B24" s="4" t="s">
        <v>107</v>
      </c>
      <c r="C24" s="27">
        <v>3</v>
      </c>
      <c r="D24" s="113">
        <v>94684</v>
      </c>
      <c r="E24" s="5">
        <v>0</v>
      </c>
      <c r="F24" s="36">
        <v>1000</v>
      </c>
      <c r="G24" s="36">
        <f t="shared" si="0"/>
        <v>11579.3424</v>
      </c>
      <c r="H24" s="48">
        <v>884.53</v>
      </c>
      <c r="I24" s="5">
        <f t="shared" si="1"/>
        <v>530.73936200000003</v>
      </c>
      <c r="J24" s="6">
        <f t="shared" si="2"/>
        <v>106678.61176199999</v>
      </c>
      <c r="K24" s="15">
        <f t="shared" si="3"/>
        <v>95099.269361999992</v>
      </c>
      <c r="L24" s="82"/>
      <c r="M24" s="82"/>
      <c r="N24" s="83"/>
      <c r="O24" s="156"/>
      <c r="P24" s="170"/>
      <c r="Q24" s="12"/>
    </row>
    <row r="25" spans="1:17" ht="17.25" thickBot="1">
      <c r="A25" s="88" t="s">
        <v>109</v>
      </c>
      <c r="B25" s="4" t="s">
        <v>118</v>
      </c>
      <c r="C25" s="27">
        <v>8</v>
      </c>
      <c r="D25" s="113">
        <v>97719</v>
      </c>
      <c r="E25" s="5">
        <v>0</v>
      </c>
      <c r="F25" s="36">
        <v>1000</v>
      </c>
      <c r="G25" s="36">
        <f t="shared" si="0"/>
        <v>11954.468399999998</v>
      </c>
      <c r="H25" s="48">
        <v>884.53</v>
      </c>
      <c r="I25" s="5">
        <f t="shared" si="1"/>
        <v>547.78999199999998</v>
      </c>
      <c r="J25" s="6">
        <f t="shared" si="2"/>
        <v>110105.788392</v>
      </c>
      <c r="K25" s="15">
        <f t="shared" si="3"/>
        <v>98151.319992000004</v>
      </c>
      <c r="L25" s="82"/>
      <c r="M25" s="82"/>
      <c r="N25" s="83"/>
      <c r="O25" s="156"/>
      <c r="P25" s="170"/>
      <c r="Q25" s="12"/>
    </row>
    <row r="26" spans="1:17" ht="17.25" thickBot="1">
      <c r="A26" s="88" t="s">
        <v>109</v>
      </c>
      <c r="B26" s="4" t="s">
        <v>136</v>
      </c>
      <c r="C26" s="27"/>
      <c r="D26" s="113">
        <v>93440</v>
      </c>
      <c r="E26" s="5">
        <v>0</v>
      </c>
      <c r="F26" s="36">
        <v>1000</v>
      </c>
      <c r="G26" s="36">
        <f t="shared" si="0"/>
        <v>11425.583999999999</v>
      </c>
      <c r="H26" s="48">
        <v>884.53</v>
      </c>
      <c r="I26" s="5">
        <f>(D26-E26-F26+G26+H26)*0.5%</f>
        <v>523.75057000000004</v>
      </c>
      <c r="J26" s="6">
        <f>D26-E26-F26+G26+H26+I26</f>
        <v>105273.86457000001</v>
      </c>
      <c r="K26" s="15">
        <f>J26-G26</f>
        <v>93848.280570000003</v>
      </c>
      <c r="L26" s="82"/>
      <c r="M26" s="82"/>
      <c r="N26" s="83"/>
      <c r="O26" s="156"/>
      <c r="P26" s="170"/>
      <c r="Q26" s="12"/>
    </row>
    <row r="27" spans="1:17" ht="17.25" thickBot="1">
      <c r="A27" s="88" t="s">
        <v>130</v>
      </c>
      <c r="B27" s="4" t="s">
        <v>132</v>
      </c>
      <c r="C27" s="27" t="s">
        <v>133</v>
      </c>
      <c r="D27" s="113">
        <v>93690</v>
      </c>
      <c r="E27" s="5">
        <v>0</v>
      </c>
      <c r="F27" s="36">
        <v>1000</v>
      </c>
      <c r="G27" s="36">
        <f t="shared" si="0"/>
        <v>11456.483999999999</v>
      </c>
      <c r="H27" s="48">
        <v>884.53</v>
      </c>
      <c r="I27" s="5">
        <f t="shared" si="1"/>
        <v>525.15507000000002</v>
      </c>
      <c r="J27" s="6">
        <f t="shared" si="2"/>
        <v>105556.16906999999</v>
      </c>
      <c r="K27" s="15">
        <f t="shared" si="3"/>
        <v>94099.685069999992</v>
      </c>
      <c r="L27" s="82"/>
      <c r="M27" s="82"/>
      <c r="N27" s="83"/>
      <c r="O27" s="156"/>
      <c r="P27" s="170"/>
      <c r="Q27" s="12"/>
    </row>
    <row r="28" spans="1:17" ht="13.5" thickBot="1">
      <c r="A28" s="13" t="s">
        <v>2</v>
      </c>
      <c r="B28" s="4" t="s">
        <v>96</v>
      </c>
      <c r="C28" s="27" t="s">
        <v>31</v>
      </c>
      <c r="D28" s="113">
        <v>88064</v>
      </c>
      <c r="E28" s="5">
        <v>0</v>
      </c>
      <c r="F28" s="5">
        <v>0</v>
      </c>
      <c r="G28" s="36">
        <f t="shared" si="0"/>
        <v>10884.710399999998</v>
      </c>
      <c r="H28" s="48">
        <v>884.53</v>
      </c>
      <c r="I28" s="5">
        <f>(D28-E28-F28+G28+H28)*0.5%</f>
        <v>499.166202</v>
      </c>
      <c r="J28" s="6">
        <f>D28-E28-F28+G28+H28+I28</f>
        <v>100332.40660199999</v>
      </c>
      <c r="K28" s="15">
        <f>J28-G28</f>
        <v>89447.696201999992</v>
      </c>
      <c r="O28" s="156"/>
      <c r="P28" s="170"/>
      <c r="Q28" s="12"/>
    </row>
    <row r="29" spans="1:17" ht="13.5" thickBot="1">
      <c r="A29" s="20" t="s">
        <v>2</v>
      </c>
      <c r="B29" s="21" t="s">
        <v>97</v>
      </c>
      <c r="C29" s="28" t="s">
        <v>31</v>
      </c>
      <c r="D29" s="116">
        <v>87567</v>
      </c>
      <c r="E29" s="22">
        <v>0</v>
      </c>
      <c r="F29" s="22">
        <v>0</v>
      </c>
      <c r="G29" s="54">
        <f t="shared" si="0"/>
        <v>10823.281199999999</v>
      </c>
      <c r="H29" s="48">
        <v>884.53</v>
      </c>
      <c r="I29" s="22">
        <f>(D29-E29-F29+G29+H29)*0.5%</f>
        <v>496.374056</v>
      </c>
      <c r="J29" s="32">
        <f>D29-E29-F29+G29+H29+I29</f>
        <v>99771.185255999997</v>
      </c>
      <c r="K29" s="23">
        <f>J29-G29</f>
        <v>88947.904055999999</v>
      </c>
      <c r="O29" s="156"/>
      <c r="P29" s="170"/>
      <c r="Q29" s="12"/>
    </row>
    <row r="30" spans="1:17" ht="13.5" thickBot="1">
      <c r="B30" s="3"/>
      <c r="D30" s="7"/>
      <c r="E30" s="7"/>
      <c r="F30" s="7"/>
      <c r="G30" s="7"/>
      <c r="H30" s="7"/>
      <c r="I30" s="7"/>
      <c r="J30" s="8"/>
    </row>
    <row r="31" spans="1:17" ht="16.5" thickBot="1">
      <c r="A31" s="225" t="s">
        <v>25</v>
      </c>
      <c r="B31" s="226"/>
      <c r="C31" s="226"/>
      <c r="D31" s="226"/>
      <c r="E31" s="226"/>
      <c r="F31" s="226"/>
      <c r="G31" s="226"/>
      <c r="H31" s="226"/>
      <c r="I31" s="226"/>
      <c r="J31" s="226"/>
      <c r="K31" s="1"/>
    </row>
    <row r="32" spans="1:17" ht="13.5" customHeight="1" thickBot="1">
      <c r="A32" s="195" t="s">
        <v>15</v>
      </c>
      <c r="B32" s="212"/>
      <c r="C32" s="60" t="s">
        <v>8</v>
      </c>
      <c r="D32" s="40" t="s">
        <v>0</v>
      </c>
      <c r="E32" s="40" t="s">
        <v>76</v>
      </c>
      <c r="F32" s="40" t="s">
        <v>16</v>
      </c>
      <c r="G32" s="40" t="s">
        <v>146</v>
      </c>
      <c r="H32" s="40" t="s">
        <v>18</v>
      </c>
      <c r="I32" s="40" t="s">
        <v>17</v>
      </c>
      <c r="J32" s="39" t="s">
        <v>1</v>
      </c>
      <c r="K32" s="41" t="s">
        <v>75</v>
      </c>
      <c r="L32" s="188" t="s">
        <v>178</v>
      </c>
      <c r="M32" s="188"/>
      <c r="N32" s="189"/>
    </row>
    <row r="33" spans="1:17" ht="13.5" customHeight="1" thickBot="1">
      <c r="A33" s="45" t="s">
        <v>7</v>
      </c>
      <c r="B33" s="46" t="s">
        <v>26</v>
      </c>
      <c r="C33" s="47">
        <v>0.9</v>
      </c>
      <c r="D33" s="129">
        <v>92475</v>
      </c>
      <c r="E33" s="48">
        <v>4000</v>
      </c>
      <c r="F33" s="36">
        <v>1000</v>
      </c>
      <c r="G33" s="48">
        <f>(D33-E33-F33)*12.36%</f>
        <v>10811.909999999998</v>
      </c>
      <c r="H33" s="48">
        <v>884.53</v>
      </c>
      <c r="I33" s="48">
        <f t="shared" ref="I33:I39" si="4">(D33-E33-F33+G33+H33)*0.5%</f>
        <v>495.85720000000003</v>
      </c>
      <c r="J33" s="49">
        <f t="shared" ref="J33:J39" si="5">D33-E33-F33+G33+H33+I33</f>
        <v>99667.297200000001</v>
      </c>
      <c r="K33" s="50">
        <f t="shared" ref="K33:K39" si="6">J33-G33</f>
        <v>88855.387199999997</v>
      </c>
      <c r="L33" s="191"/>
      <c r="M33" s="191"/>
      <c r="N33" s="192"/>
      <c r="O33" s="156"/>
      <c r="P33" s="170"/>
      <c r="Q33" s="12"/>
    </row>
    <row r="34" spans="1:17" ht="17.25" thickBot="1">
      <c r="A34" s="13" t="s">
        <v>141</v>
      </c>
      <c r="B34" s="34" t="s">
        <v>140</v>
      </c>
      <c r="C34" s="35">
        <v>1</v>
      </c>
      <c r="D34" s="113">
        <v>89542</v>
      </c>
      <c r="E34" s="5">
        <v>0</v>
      </c>
      <c r="F34" s="36">
        <v>1000</v>
      </c>
      <c r="G34" s="36">
        <f t="shared" ref="G34:G56" si="7">(D34-E34-F34)*12.36%</f>
        <v>10943.7912</v>
      </c>
      <c r="H34" s="48">
        <v>884.53</v>
      </c>
      <c r="I34" s="5">
        <f t="shared" si="4"/>
        <v>501.85160600000006</v>
      </c>
      <c r="J34" s="6">
        <f t="shared" si="5"/>
        <v>100872.172806</v>
      </c>
      <c r="K34" s="15">
        <f t="shared" si="6"/>
        <v>89928.38160600001</v>
      </c>
      <c r="L34" s="76" t="s">
        <v>179</v>
      </c>
      <c r="M34" s="76"/>
      <c r="N34" s="176">
        <v>300</v>
      </c>
      <c r="O34" s="156"/>
      <c r="P34" s="170"/>
      <c r="Q34" s="12"/>
    </row>
    <row r="35" spans="1:17" ht="17.25" thickBot="1">
      <c r="A35" s="13" t="s">
        <v>144</v>
      </c>
      <c r="B35" s="34" t="s">
        <v>142</v>
      </c>
      <c r="C35" s="35">
        <v>1.2</v>
      </c>
      <c r="D35" s="113">
        <v>88792</v>
      </c>
      <c r="E35" s="113">
        <v>0</v>
      </c>
      <c r="F35" s="36">
        <v>1000</v>
      </c>
      <c r="G35" s="36">
        <f t="shared" si="7"/>
        <v>10851.091199999999</v>
      </c>
      <c r="H35" s="48">
        <v>884.53</v>
      </c>
      <c r="I35" s="113">
        <f t="shared" si="4"/>
        <v>497.63810599999999</v>
      </c>
      <c r="J35" s="132">
        <f t="shared" si="5"/>
        <v>100025.25930599999</v>
      </c>
      <c r="K35" s="133">
        <f t="shared" si="6"/>
        <v>89174.168105999997</v>
      </c>
      <c r="L35" s="78" t="s">
        <v>180</v>
      </c>
      <c r="M35" s="78"/>
      <c r="N35" s="177">
        <v>400</v>
      </c>
      <c r="O35" s="156"/>
      <c r="P35" s="170"/>
      <c r="Q35" s="12"/>
    </row>
    <row r="36" spans="1:17" ht="17.25" thickBot="1">
      <c r="A36" s="14" t="s">
        <v>6</v>
      </c>
      <c r="B36" s="9" t="s">
        <v>12</v>
      </c>
      <c r="C36" s="27">
        <v>8</v>
      </c>
      <c r="D36" s="113">
        <v>90485</v>
      </c>
      <c r="E36" s="5">
        <v>0</v>
      </c>
      <c r="F36" s="36">
        <v>1000</v>
      </c>
      <c r="G36" s="36">
        <f t="shared" si="7"/>
        <v>11060.346</v>
      </c>
      <c r="H36" s="48">
        <v>884.53</v>
      </c>
      <c r="I36" s="5">
        <f t="shared" si="4"/>
        <v>507.14938000000001</v>
      </c>
      <c r="J36" s="6">
        <f t="shared" si="5"/>
        <v>101937.02538000001</v>
      </c>
      <c r="K36" s="15">
        <f t="shared" si="6"/>
        <v>90876.679380000001</v>
      </c>
      <c r="L36" s="78" t="s">
        <v>181</v>
      </c>
      <c r="M36" s="78"/>
      <c r="N36" s="177">
        <v>500</v>
      </c>
      <c r="O36" s="156"/>
      <c r="P36" s="170"/>
      <c r="Q36" s="12"/>
    </row>
    <row r="37" spans="1:17" ht="17.25" thickBot="1">
      <c r="A37" s="14" t="s">
        <v>6</v>
      </c>
      <c r="B37" s="9" t="s">
        <v>145</v>
      </c>
      <c r="C37" s="27">
        <v>8</v>
      </c>
      <c r="D37" s="113">
        <v>91978</v>
      </c>
      <c r="E37" s="5">
        <v>0</v>
      </c>
      <c r="F37" s="36">
        <v>1000</v>
      </c>
      <c r="G37" s="36">
        <f t="shared" si="7"/>
        <v>11244.880799999999</v>
      </c>
      <c r="H37" s="48">
        <v>884.53</v>
      </c>
      <c r="I37" s="5">
        <f t="shared" si="4"/>
        <v>515.53705400000001</v>
      </c>
      <c r="J37" s="6">
        <f t="shared" si="5"/>
        <v>103622.947854</v>
      </c>
      <c r="K37" s="15">
        <f t="shared" si="6"/>
        <v>92378.067053999999</v>
      </c>
      <c r="L37" s="78" t="s">
        <v>182</v>
      </c>
      <c r="M37" s="78"/>
      <c r="N37" s="177">
        <v>600</v>
      </c>
      <c r="O37" s="156"/>
      <c r="P37" s="170"/>
      <c r="Q37" s="12"/>
    </row>
    <row r="38" spans="1:17" ht="17.25" thickBot="1">
      <c r="A38" s="14" t="s">
        <v>27</v>
      </c>
      <c r="B38" s="9" t="s">
        <v>28</v>
      </c>
      <c r="C38" s="27">
        <v>8</v>
      </c>
      <c r="D38" s="113">
        <v>87789</v>
      </c>
      <c r="E38" s="5">
        <v>0</v>
      </c>
      <c r="F38" s="36">
        <v>1000</v>
      </c>
      <c r="G38" s="36">
        <f t="shared" si="7"/>
        <v>10727.1204</v>
      </c>
      <c r="H38" s="48">
        <v>884.53</v>
      </c>
      <c r="I38" s="5">
        <f t="shared" si="4"/>
        <v>492.00325199999997</v>
      </c>
      <c r="J38" s="6">
        <f t="shared" si="5"/>
        <v>98892.653651999994</v>
      </c>
      <c r="K38" s="15">
        <f t="shared" si="6"/>
        <v>88165.533251999994</v>
      </c>
      <c r="L38" s="78" t="s">
        <v>183</v>
      </c>
      <c r="M38" s="78"/>
      <c r="N38" s="177">
        <v>700</v>
      </c>
      <c r="O38" s="156"/>
      <c r="P38" s="170"/>
      <c r="Q38" s="12"/>
    </row>
    <row r="39" spans="1:17" ht="17.25" thickBot="1">
      <c r="A39" s="14" t="s">
        <v>27</v>
      </c>
      <c r="B39" s="144" t="s">
        <v>117</v>
      </c>
      <c r="C39" s="27">
        <v>18</v>
      </c>
      <c r="D39" s="113">
        <v>88993</v>
      </c>
      <c r="E39" s="5">
        <v>0</v>
      </c>
      <c r="F39" s="36">
        <v>1000</v>
      </c>
      <c r="G39" s="36">
        <f t="shared" si="7"/>
        <v>10875.934799999999</v>
      </c>
      <c r="H39" s="48">
        <v>884.53</v>
      </c>
      <c r="I39" s="5">
        <f t="shared" si="4"/>
        <v>498.76732400000003</v>
      </c>
      <c r="J39" s="6">
        <f t="shared" si="5"/>
        <v>100252.232124</v>
      </c>
      <c r="K39" s="15">
        <f t="shared" si="6"/>
        <v>89376.297323999999</v>
      </c>
      <c r="L39" s="78" t="s">
        <v>184</v>
      </c>
      <c r="M39" s="78"/>
      <c r="N39" s="177">
        <v>750</v>
      </c>
      <c r="O39" s="156"/>
      <c r="P39" s="170"/>
      <c r="Q39" s="12"/>
    </row>
    <row r="40" spans="1:17" ht="17.25" thickBot="1">
      <c r="A40" s="14" t="s">
        <v>10</v>
      </c>
      <c r="B40" s="9" t="s">
        <v>9</v>
      </c>
      <c r="C40" s="27">
        <v>1.2</v>
      </c>
      <c r="D40" s="113">
        <v>88673</v>
      </c>
      <c r="E40" s="5">
        <v>0</v>
      </c>
      <c r="F40" s="36">
        <v>1000</v>
      </c>
      <c r="G40" s="36">
        <f t="shared" si="7"/>
        <v>10836.382799999999</v>
      </c>
      <c r="H40" s="48">
        <v>884.53</v>
      </c>
      <c r="I40" s="5">
        <f t="shared" ref="I40:I47" si="8">(D40-E40-F40+G40+H40)*0.5%</f>
        <v>496.96956399999999</v>
      </c>
      <c r="J40" s="6">
        <f t="shared" ref="J40:J47" si="9">D40-E40-F40+G40+H40+I40</f>
        <v>99890.88236399999</v>
      </c>
      <c r="K40" s="15">
        <f t="shared" ref="K40:K47" si="10">J40-G40</f>
        <v>89054.499563999998</v>
      </c>
      <c r="L40" s="94" t="s">
        <v>185</v>
      </c>
      <c r="M40" s="94"/>
      <c r="N40" s="178">
        <v>800</v>
      </c>
      <c r="O40" s="156"/>
      <c r="P40" s="170"/>
      <c r="Q40" s="12"/>
    </row>
    <row r="41" spans="1:17" ht="13.5" thickBot="1">
      <c r="A41" s="14" t="s">
        <v>79</v>
      </c>
      <c r="B41" s="9" t="s">
        <v>77</v>
      </c>
      <c r="C41" s="27">
        <v>0.35</v>
      </c>
      <c r="D41" s="113">
        <v>92018</v>
      </c>
      <c r="E41" s="5">
        <v>0</v>
      </c>
      <c r="F41" s="36">
        <v>1000</v>
      </c>
      <c r="G41" s="36">
        <f t="shared" si="7"/>
        <v>11249.824799999999</v>
      </c>
      <c r="H41" s="48">
        <v>884.53</v>
      </c>
      <c r="I41" s="5">
        <f t="shared" si="8"/>
        <v>515.76177400000006</v>
      </c>
      <c r="J41" s="6">
        <f t="shared" si="9"/>
        <v>103668.116574</v>
      </c>
      <c r="K41" s="15">
        <f t="shared" si="10"/>
        <v>92418.291773999998</v>
      </c>
      <c r="O41" s="156"/>
      <c r="P41" s="170"/>
      <c r="Q41" s="12"/>
    </row>
    <row r="42" spans="1:17" ht="13.5" thickBot="1">
      <c r="A42" s="14" t="s">
        <v>80</v>
      </c>
      <c r="B42" s="4" t="s">
        <v>78</v>
      </c>
      <c r="C42" s="27">
        <v>0.12</v>
      </c>
      <c r="D42" s="113">
        <v>92814</v>
      </c>
      <c r="E42" s="5">
        <v>2000</v>
      </c>
      <c r="F42" s="36">
        <v>1000</v>
      </c>
      <c r="G42" s="36">
        <f t="shared" si="7"/>
        <v>11101.010399999999</v>
      </c>
      <c r="H42" s="48">
        <v>884.53</v>
      </c>
      <c r="I42" s="5">
        <f t="shared" si="8"/>
        <v>508.997702</v>
      </c>
      <c r="J42" s="6">
        <f t="shared" si="9"/>
        <v>102308.53810199999</v>
      </c>
      <c r="K42" s="15">
        <f t="shared" si="10"/>
        <v>91207.527701999992</v>
      </c>
      <c r="O42" s="156"/>
      <c r="P42" s="170"/>
      <c r="Q42" s="12"/>
    </row>
    <row r="43" spans="1:17" ht="17.25" thickBot="1">
      <c r="A43" s="14" t="s">
        <v>11</v>
      </c>
      <c r="B43" s="9" t="s">
        <v>156</v>
      </c>
      <c r="C43" s="27">
        <v>0.28000000000000003</v>
      </c>
      <c r="D43" s="113">
        <v>90575</v>
      </c>
      <c r="E43" s="5">
        <v>0</v>
      </c>
      <c r="F43" s="36">
        <v>1000</v>
      </c>
      <c r="G43" s="36">
        <f t="shared" si="7"/>
        <v>11071.47</v>
      </c>
      <c r="H43" s="48">
        <v>884.53</v>
      </c>
      <c r="I43" s="5">
        <f t="shared" si="8"/>
        <v>507.65500000000003</v>
      </c>
      <c r="J43" s="6">
        <f t="shared" si="9"/>
        <v>102038.655</v>
      </c>
      <c r="K43" s="15">
        <f t="shared" si="10"/>
        <v>90967.184999999998</v>
      </c>
      <c r="L43" s="82"/>
      <c r="M43" s="82"/>
      <c r="N43" s="83"/>
      <c r="O43" s="156"/>
      <c r="P43" s="170"/>
      <c r="Q43" s="12"/>
    </row>
    <row r="44" spans="1:17" ht="17.25" thickBot="1">
      <c r="A44" s="14" t="s">
        <v>11</v>
      </c>
      <c r="B44" s="9" t="s">
        <v>155</v>
      </c>
      <c r="C44" s="27">
        <v>0.22</v>
      </c>
      <c r="D44" s="113">
        <v>90774</v>
      </c>
      <c r="E44" s="5">
        <v>0</v>
      </c>
      <c r="F44" s="36">
        <v>1000</v>
      </c>
      <c r="G44" s="36">
        <f>(D44-E44-F44)*12.36%</f>
        <v>11096.0664</v>
      </c>
      <c r="H44" s="48">
        <v>884.53</v>
      </c>
      <c r="I44" s="5">
        <f>(D44-E44-F44+G44+H44)*0.5%</f>
        <v>508.77298200000001</v>
      </c>
      <c r="J44" s="6">
        <f>D44-E44-F44+G44+H44+I44</f>
        <v>102263.36938199999</v>
      </c>
      <c r="K44" s="15">
        <f>J44-G44</f>
        <v>91167.302981999994</v>
      </c>
      <c r="L44" s="82"/>
      <c r="M44" s="82"/>
      <c r="N44" s="83"/>
      <c r="O44" s="156"/>
      <c r="P44" s="170"/>
      <c r="Q44" s="12"/>
    </row>
    <row r="45" spans="1:17" ht="14.25" thickBot="1">
      <c r="A45" s="14" t="s">
        <v>125</v>
      </c>
      <c r="B45" s="9" t="s">
        <v>126</v>
      </c>
      <c r="C45" s="27">
        <v>0.3</v>
      </c>
      <c r="D45" s="113">
        <v>89391</v>
      </c>
      <c r="E45" s="5">
        <v>0</v>
      </c>
      <c r="F45" s="36">
        <v>1000</v>
      </c>
      <c r="G45" s="36">
        <f t="shared" si="7"/>
        <v>10925.1276</v>
      </c>
      <c r="H45" s="48">
        <v>884.53</v>
      </c>
      <c r="I45" s="5">
        <f>(D45-E45-F45+G45+H45)*0.5%</f>
        <v>501.00328800000005</v>
      </c>
      <c r="J45" s="6">
        <f>D45-E45-F45+G45+H45+I45</f>
        <v>100701.66088800001</v>
      </c>
      <c r="K45" s="15">
        <f>J45-G45</f>
        <v>89776.533288000006</v>
      </c>
      <c r="L45" s="59" t="s">
        <v>84</v>
      </c>
      <c r="O45" s="156"/>
      <c r="P45" s="170"/>
      <c r="Q45" s="12"/>
    </row>
    <row r="46" spans="1:17" ht="13.5" thickBot="1">
      <c r="A46" s="14" t="s">
        <v>37</v>
      </c>
      <c r="B46" s="9" t="s">
        <v>38</v>
      </c>
      <c r="C46" s="27">
        <v>0.43</v>
      </c>
      <c r="D46" s="113">
        <v>94866</v>
      </c>
      <c r="E46" s="5">
        <v>0</v>
      </c>
      <c r="F46" s="36">
        <v>1000</v>
      </c>
      <c r="G46" s="36">
        <f t="shared" si="7"/>
        <v>11601.837599999999</v>
      </c>
      <c r="H46" s="48">
        <v>884.53</v>
      </c>
      <c r="I46" s="5">
        <f t="shared" si="8"/>
        <v>531.76183800000001</v>
      </c>
      <c r="J46" s="6">
        <f t="shared" si="9"/>
        <v>106884.129438</v>
      </c>
      <c r="K46" s="15">
        <f t="shared" si="10"/>
        <v>95282.291838000005</v>
      </c>
      <c r="N46" s="134"/>
      <c r="O46" s="156"/>
      <c r="P46" s="170"/>
      <c r="Q46" s="12"/>
    </row>
    <row r="47" spans="1:17" ht="13.5" thickBot="1">
      <c r="A47" s="14" t="s">
        <v>37</v>
      </c>
      <c r="B47" s="9" t="s">
        <v>39</v>
      </c>
      <c r="C47" s="27">
        <v>0.33</v>
      </c>
      <c r="D47" s="113">
        <v>95802</v>
      </c>
      <c r="E47" s="5">
        <v>0</v>
      </c>
      <c r="F47" s="36">
        <v>1000</v>
      </c>
      <c r="G47" s="36">
        <f t="shared" si="7"/>
        <v>11717.527199999999</v>
      </c>
      <c r="H47" s="48">
        <v>884.53</v>
      </c>
      <c r="I47" s="5">
        <f t="shared" si="8"/>
        <v>537.02028599999994</v>
      </c>
      <c r="J47" s="6">
        <f t="shared" si="9"/>
        <v>107941.07748599999</v>
      </c>
      <c r="K47" s="15">
        <f t="shared" si="10"/>
        <v>96223.550285999998</v>
      </c>
      <c r="O47" s="156"/>
      <c r="P47" s="170"/>
      <c r="Q47" s="12"/>
    </row>
    <row r="48" spans="1:17" ht="13.5" thickBot="1">
      <c r="A48" s="14" t="s">
        <v>37</v>
      </c>
      <c r="B48" s="9" t="s">
        <v>123</v>
      </c>
      <c r="C48" s="27">
        <v>0.22</v>
      </c>
      <c r="D48" s="113">
        <v>95759</v>
      </c>
      <c r="E48" s="5">
        <v>0</v>
      </c>
      <c r="F48" s="36">
        <v>1000</v>
      </c>
      <c r="G48" s="36">
        <f t="shared" si="7"/>
        <v>11712.212399999999</v>
      </c>
      <c r="H48" s="48">
        <v>884.53</v>
      </c>
      <c r="I48" s="5">
        <f t="shared" ref="I48:I56" si="11">(D48-E48-F48+G48+H48)*0.5%</f>
        <v>536.77871200000004</v>
      </c>
      <c r="J48" s="6">
        <f t="shared" ref="J48:J56" si="12">D48-E48-F48+G48+H48+I48</f>
        <v>107892.521112</v>
      </c>
      <c r="K48" s="15">
        <f t="shared" ref="K48:K56" si="13">J48-G48</f>
        <v>96180.308711999998</v>
      </c>
      <c r="O48" s="156"/>
      <c r="P48" s="170"/>
      <c r="Q48" s="12"/>
    </row>
    <row r="49" spans="1:17" ht="13.5" thickBot="1">
      <c r="A49" s="14" t="s">
        <v>37</v>
      </c>
      <c r="B49" s="4" t="s">
        <v>119</v>
      </c>
      <c r="C49" s="27"/>
      <c r="D49" s="113">
        <v>90055</v>
      </c>
      <c r="E49" s="5">
        <v>0</v>
      </c>
      <c r="F49" s="36">
        <v>1000</v>
      </c>
      <c r="G49" s="36">
        <f t="shared" si="7"/>
        <v>11007.197999999999</v>
      </c>
      <c r="H49" s="48">
        <v>884.53</v>
      </c>
      <c r="I49" s="5">
        <f t="shared" si="11"/>
        <v>504.73364000000004</v>
      </c>
      <c r="J49" s="6">
        <f t="shared" si="12"/>
        <v>101451.46164000001</v>
      </c>
      <c r="K49" s="15">
        <f t="shared" si="13"/>
        <v>90444.263640000005</v>
      </c>
      <c r="O49" s="156"/>
      <c r="P49" s="170"/>
      <c r="Q49" s="12"/>
    </row>
    <row r="50" spans="1:17" ht="13.5" thickBot="1">
      <c r="A50" s="14" t="s">
        <v>37</v>
      </c>
      <c r="B50" s="4" t="s">
        <v>151</v>
      </c>
      <c r="C50" s="27"/>
      <c r="D50" s="113">
        <v>94157</v>
      </c>
      <c r="E50" s="5">
        <v>0</v>
      </c>
      <c r="F50" s="36">
        <v>1000</v>
      </c>
      <c r="G50" s="36">
        <f>(D50-E50-F50)*12.36%</f>
        <v>11514.205199999999</v>
      </c>
      <c r="H50" s="48">
        <v>884.53</v>
      </c>
      <c r="I50" s="5">
        <f>(D50-E50-F50+G50+H50)*0.5%</f>
        <v>527.77867600000002</v>
      </c>
      <c r="J50" s="6">
        <f>D50-E50-F50+G50+H50+I50</f>
        <v>106083.513876</v>
      </c>
      <c r="K50" s="15">
        <f>J50-G50</f>
        <v>94569.308676000001</v>
      </c>
      <c r="O50" s="156"/>
      <c r="P50" s="170"/>
      <c r="Q50" s="12"/>
    </row>
    <row r="51" spans="1:17" ht="13.5" thickBot="1">
      <c r="A51" s="13" t="s">
        <v>37</v>
      </c>
      <c r="B51" s="4" t="s">
        <v>143</v>
      </c>
      <c r="C51" s="27"/>
      <c r="D51" s="113">
        <v>89746</v>
      </c>
      <c r="E51" s="113">
        <v>0</v>
      </c>
      <c r="F51" s="36">
        <v>1000</v>
      </c>
      <c r="G51" s="36">
        <f t="shared" si="7"/>
        <v>10969.005599999999</v>
      </c>
      <c r="H51" s="48">
        <v>884.53</v>
      </c>
      <c r="I51" s="113">
        <f>(D51-E51-F51+G51+H51)*0.5%</f>
        <v>502.99767800000001</v>
      </c>
      <c r="J51" s="132">
        <f>D51-E51-F51+G51+H51+I51</f>
        <v>101102.533278</v>
      </c>
      <c r="K51" s="133">
        <f>J51-G51</f>
        <v>90133.527677999999</v>
      </c>
      <c r="O51" s="156"/>
      <c r="P51" s="170"/>
      <c r="Q51" s="12"/>
    </row>
    <row r="52" spans="1:17" ht="13.5" thickBot="1">
      <c r="A52" s="14" t="s">
        <v>2</v>
      </c>
      <c r="B52" s="9" t="s">
        <v>3</v>
      </c>
      <c r="C52" s="27" t="s">
        <v>31</v>
      </c>
      <c r="D52" s="113">
        <v>82923</v>
      </c>
      <c r="E52" s="5">
        <v>0</v>
      </c>
      <c r="F52" s="5">
        <v>0</v>
      </c>
      <c r="G52" s="36">
        <f t="shared" si="7"/>
        <v>10249.282799999999</v>
      </c>
      <c r="H52" s="48">
        <v>884.53</v>
      </c>
      <c r="I52" s="5">
        <f t="shared" si="11"/>
        <v>470.284064</v>
      </c>
      <c r="J52" s="6">
        <f t="shared" si="12"/>
        <v>94527.096864000006</v>
      </c>
      <c r="K52" s="15">
        <f t="shared" si="13"/>
        <v>84277.814064000006</v>
      </c>
      <c r="O52" s="156"/>
      <c r="P52" s="170"/>
      <c r="Q52" s="12"/>
    </row>
    <row r="53" spans="1:17" ht="13.5" thickBot="1">
      <c r="A53" s="14" t="s">
        <v>2</v>
      </c>
      <c r="B53" s="9" t="s">
        <v>4</v>
      </c>
      <c r="C53" s="27" t="s">
        <v>31</v>
      </c>
      <c r="D53" s="113">
        <v>84814</v>
      </c>
      <c r="E53" s="5">
        <v>0</v>
      </c>
      <c r="F53" s="5">
        <v>0</v>
      </c>
      <c r="G53" s="36">
        <f t="shared" si="7"/>
        <v>10483.010399999999</v>
      </c>
      <c r="H53" s="48">
        <v>884.53</v>
      </c>
      <c r="I53" s="5">
        <f t="shared" si="11"/>
        <v>480.90770199999997</v>
      </c>
      <c r="J53" s="6">
        <f t="shared" si="12"/>
        <v>96662.448101999995</v>
      </c>
      <c r="K53" s="15">
        <f t="shared" si="13"/>
        <v>86179.437701999996</v>
      </c>
      <c r="O53" s="156"/>
      <c r="P53" s="170"/>
      <c r="Q53" s="12"/>
    </row>
    <row r="54" spans="1:17" ht="13.5" thickBot="1">
      <c r="A54" s="13" t="s">
        <v>2</v>
      </c>
      <c r="B54" s="4" t="s">
        <v>14</v>
      </c>
      <c r="C54" s="27" t="s">
        <v>31</v>
      </c>
      <c r="D54" s="113">
        <v>85161</v>
      </c>
      <c r="E54" s="5">
        <v>0</v>
      </c>
      <c r="F54" s="5">
        <v>0</v>
      </c>
      <c r="G54" s="36">
        <f t="shared" si="7"/>
        <v>10525.899599999999</v>
      </c>
      <c r="H54" s="48">
        <v>884.53</v>
      </c>
      <c r="I54" s="5">
        <f t="shared" si="11"/>
        <v>482.85714800000005</v>
      </c>
      <c r="J54" s="6">
        <f t="shared" si="12"/>
        <v>97054.286747999999</v>
      </c>
      <c r="K54" s="15">
        <f t="shared" si="13"/>
        <v>86528.387147999994</v>
      </c>
      <c r="O54" s="156"/>
      <c r="P54" s="170"/>
      <c r="Q54" s="12"/>
    </row>
    <row r="55" spans="1:17" ht="13.5" thickBot="1">
      <c r="A55" s="14" t="s">
        <v>2</v>
      </c>
      <c r="B55" s="9" t="s">
        <v>5</v>
      </c>
      <c r="C55" s="27" t="s">
        <v>31</v>
      </c>
      <c r="D55" s="113">
        <v>83610</v>
      </c>
      <c r="E55" s="5">
        <v>0</v>
      </c>
      <c r="F55" s="5">
        <v>0</v>
      </c>
      <c r="G55" s="36">
        <f t="shared" si="7"/>
        <v>10334.195999999998</v>
      </c>
      <c r="H55" s="48">
        <v>884.53</v>
      </c>
      <c r="I55" s="5">
        <f t="shared" si="11"/>
        <v>474.14362999999997</v>
      </c>
      <c r="J55" s="6">
        <f t="shared" si="12"/>
        <v>95302.869630000001</v>
      </c>
      <c r="K55" s="15">
        <f t="shared" si="13"/>
        <v>84968.673630000005</v>
      </c>
      <c r="O55" s="156"/>
      <c r="P55" s="170"/>
      <c r="Q55" s="12"/>
    </row>
    <row r="56" spans="1:17" ht="13.5" thickBot="1">
      <c r="A56" s="51" t="s">
        <v>2</v>
      </c>
      <c r="B56" s="52" t="s">
        <v>32</v>
      </c>
      <c r="C56" s="28" t="s">
        <v>31</v>
      </c>
      <c r="D56" s="116">
        <v>86396</v>
      </c>
      <c r="E56" s="53">
        <v>0</v>
      </c>
      <c r="F56" s="53">
        <v>0</v>
      </c>
      <c r="G56" s="54">
        <f t="shared" si="7"/>
        <v>10678.545599999999</v>
      </c>
      <c r="H56" s="48">
        <v>884.53</v>
      </c>
      <c r="I56" s="22">
        <f t="shared" si="11"/>
        <v>489.79537799999997</v>
      </c>
      <c r="J56" s="32">
        <f t="shared" si="12"/>
        <v>98448.870977999992</v>
      </c>
      <c r="K56" s="23">
        <f t="shared" si="13"/>
        <v>87770.325377999994</v>
      </c>
      <c r="O56" s="156"/>
      <c r="P56" s="170"/>
      <c r="Q56" s="12"/>
    </row>
    <row r="57" spans="1:17" ht="13.5" thickBot="1">
      <c r="B57" s="3"/>
      <c r="D57" s="7"/>
      <c r="E57" s="7"/>
      <c r="F57" s="7"/>
      <c r="G57" s="7"/>
      <c r="H57" s="7"/>
      <c r="I57" s="7"/>
      <c r="J57" s="8"/>
    </row>
    <row r="58" spans="1:17" ht="16.5" thickBot="1">
      <c r="A58" s="197" t="s">
        <v>29</v>
      </c>
      <c r="B58" s="227"/>
      <c r="C58" s="227"/>
      <c r="D58" s="227"/>
      <c r="E58" s="227"/>
      <c r="F58" s="227"/>
      <c r="G58" s="227"/>
      <c r="H58" s="227"/>
      <c r="I58" s="227"/>
      <c r="J58" s="228"/>
      <c r="K58" s="1"/>
    </row>
    <row r="59" spans="1:17" ht="13.5" thickBot="1">
      <c r="A59" s="204" t="s">
        <v>15</v>
      </c>
      <c r="B59" s="205"/>
      <c r="C59" s="40" t="s">
        <v>8</v>
      </c>
      <c r="D59" s="40" t="s">
        <v>0</v>
      </c>
      <c r="E59" s="40" t="s">
        <v>76</v>
      </c>
      <c r="F59" s="40" t="s">
        <v>16</v>
      </c>
      <c r="G59" s="40" t="s">
        <v>146</v>
      </c>
      <c r="H59" s="40" t="s">
        <v>18</v>
      </c>
      <c r="I59" s="40" t="s">
        <v>17</v>
      </c>
      <c r="J59" s="39" t="s">
        <v>1</v>
      </c>
      <c r="K59" s="41" t="s">
        <v>75</v>
      </c>
    </row>
    <row r="60" spans="1:17" ht="13.5" thickBot="1">
      <c r="A60" s="135" t="s">
        <v>34</v>
      </c>
      <c r="B60" s="136" t="s">
        <v>92</v>
      </c>
      <c r="C60" s="47">
        <v>0.92</v>
      </c>
      <c r="D60" s="137">
        <v>91381</v>
      </c>
      <c r="E60" s="138">
        <v>0</v>
      </c>
      <c r="F60" s="36">
        <v>1000</v>
      </c>
      <c r="G60" s="48">
        <f>(D60-E60-F60)*12.36%</f>
        <v>11171.0916</v>
      </c>
      <c r="H60" s="48">
        <v>884.53</v>
      </c>
      <c r="I60" s="48">
        <f t="shared" ref="I60:I69" si="14">(D60-E60-F60+G60+H60)*0.5%</f>
        <v>512.18310799999995</v>
      </c>
      <c r="J60" s="49">
        <f t="shared" ref="J60:J69" si="15">D60-E60-F60+G60+H60+I60</f>
        <v>102948.804708</v>
      </c>
      <c r="K60" s="50">
        <f t="shared" ref="K60:K69" si="16">J60-G60</f>
        <v>91777.713107999996</v>
      </c>
      <c r="O60" s="157"/>
      <c r="P60" s="170"/>
      <c r="Q60" s="12"/>
    </row>
    <row r="61" spans="1:17" ht="13.5" thickBot="1">
      <c r="A61" s="56" t="s">
        <v>34</v>
      </c>
      <c r="B61" s="57" t="s">
        <v>91</v>
      </c>
      <c r="C61" s="35">
        <v>2</v>
      </c>
      <c r="D61" s="117">
        <v>91381</v>
      </c>
      <c r="E61" s="58">
        <v>0</v>
      </c>
      <c r="F61" s="36">
        <v>1000</v>
      </c>
      <c r="G61" s="36">
        <f t="shared" ref="G61:G69" si="17">(D61-E61-F61)*12.36%</f>
        <v>11171.0916</v>
      </c>
      <c r="H61" s="48">
        <v>884.53</v>
      </c>
      <c r="I61" s="36">
        <f>(D61-E61-F61+G61+H61)*0.5%</f>
        <v>512.18310799999995</v>
      </c>
      <c r="J61" s="37">
        <f>D61-E61-F61+G61+H61+I61</f>
        <v>102948.804708</v>
      </c>
      <c r="K61" s="38">
        <f>J61-G61</f>
        <v>91777.713107999996</v>
      </c>
      <c r="O61" s="157"/>
      <c r="P61" s="170"/>
      <c r="Q61" s="12"/>
    </row>
    <row r="62" spans="1:17" ht="13.5" thickBot="1">
      <c r="A62" s="56" t="s">
        <v>34</v>
      </c>
      <c r="B62" s="57" t="s">
        <v>168</v>
      </c>
      <c r="C62" s="35">
        <v>2</v>
      </c>
      <c r="D62" s="117">
        <v>91878</v>
      </c>
      <c r="E62" s="58">
        <v>0</v>
      </c>
      <c r="F62" s="145">
        <v>1000</v>
      </c>
      <c r="G62" s="36">
        <f t="shared" si="17"/>
        <v>11232.520799999998</v>
      </c>
      <c r="H62" s="48">
        <v>1888.3</v>
      </c>
      <c r="I62" s="36">
        <f>(D62-E62-F62+G62+H62)*0.5%</f>
        <v>519.99410399999999</v>
      </c>
      <c r="J62" s="37">
        <f>D62-E62-F62+G62+H62+I62</f>
        <v>104518.814904</v>
      </c>
      <c r="K62" s="38">
        <f>J62-G62</f>
        <v>93286.294104000001</v>
      </c>
      <c r="O62" s="157"/>
      <c r="P62" s="170"/>
      <c r="Q62" s="12"/>
    </row>
    <row r="63" spans="1:17" ht="13.5" thickBot="1">
      <c r="A63" s="24" t="s">
        <v>83</v>
      </c>
      <c r="B63" s="18" t="s">
        <v>13</v>
      </c>
      <c r="C63" s="27">
        <v>4.2</v>
      </c>
      <c r="D63" s="118">
        <v>93470</v>
      </c>
      <c r="E63" s="17">
        <v>0</v>
      </c>
      <c r="F63" s="36">
        <v>1000</v>
      </c>
      <c r="G63" s="36">
        <f t="shared" si="17"/>
        <v>11429.291999999999</v>
      </c>
      <c r="H63" s="48">
        <v>884.53</v>
      </c>
      <c r="I63" s="5">
        <f t="shared" si="14"/>
        <v>523.91911000000005</v>
      </c>
      <c r="J63" s="6">
        <f t="shared" si="15"/>
        <v>105307.74111</v>
      </c>
      <c r="K63" s="15">
        <f t="shared" si="16"/>
        <v>93878.449110000001</v>
      </c>
      <c r="O63" s="157"/>
      <c r="P63" s="170"/>
      <c r="Q63" s="12"/>
    </row>
    <row r="64" spans="1:17" ht="13.5" thickBot="1">
      <c r="A64" s="24" t="s">
        <v>41</v>
      </c>
      <c r="B64" s="18" t="s">
        <v>40</v>
      </c>
      <c r="C64" s="27">
        <v>6.5</v>
      </c>
      <c r="D64" s="118">
        <v>93868</v>
      </c>
      <c r="E64" s="17">
        <v>0</v>
      </c>
      <c r="F64" s="36">
        <v>1000</v>
      </c>
      <c r="G64" s="36">
        <f t="shared" si="17"/>
        <v>11478.484799999998</v>
      </c>
      <c r="H64" s="48">
        <v>884.53</v>
      </c>
      <c r="I64" s="5">
        <f t="shared" si="14"/>
        <v>526.15507400000001</v>
      </c>
      <c r="J64" s="6">
        <f t="shared" si="15"/>
        <v>105757.169874</v>
      </c>
      <c r="K64" s="15">
        <f t="shared" si="16"/>
        <v>94278.685074000008</v>
      </c>
      <c r="O64" s="157"/>
      <c r="P64" s="170"/>
      <c r="Q64" s="12"/>
    </row>
    <row r="65" spans="1:17" ht="13.5" thickBot="1">
      <c r="A65" s="24" t="s">
        <v>89</v>
      </c>
      <c r="B65" s="18" t="s">
        <v>88</v>
      </c>
      <c r="C65" s="27">
        <v>30</v>
      </c>
      <c r="D65" s="118">
        <v>99052</v>
      </c>
      <c r="E65" s="17">
        <v>0</v>
      </c>
      <c r="F65" s="36">
        <v>1000</v>
      </c>
      <c r="G65" s="36">
        <f t="shared" si="17"/>
        <v>12119.227199999999</v>
      </c>
      <c r="H65" s="48">
        <v>884.53</v>
      </c>
      <c r="I65" s="5">
        <f>(D65-E65-F65+G65+H65)*0.5%</f>
        <v>555.27878599999997</v>
      </c>
      <c r="J65" s="6">
        <f>D65-E65-F65+G65+H65+I65</f>
        <v>111611.03598599999</v>
      </c>
      <c r="K65" s="15">
        <f>J65-G65</f>
        <v>99491.808785999994</v>
      </c>
      <c r="O65" s="157"/>
      <c r="P65" s="170"/>
      <c r="Q65" s="12"/>
    </row>
    <row r="66" spans="1:17" ht="13.5" thickBot="1">
      <c r="A66" s="24" t="s">
        <v>82</v>
      </c>
      <c r="B66" s="18" t="s">
        <v>81</v>
      </c>
      <c r="C66" s="27">
        <v>50</v>
      </c>
      <c r="D66" s="118">
        <v>99351</v>
      </c>
      <c r="E66" s="17">
        <v>0</v>
      </c>
      <c r="F66" s="36">
        <v>1000</v>
      </c>
      <c r="G66" s="36">
        <f t="shared" si="17"/>
        <v>12156.183599999998</v>
      </c>
      <c r="H66" s="48">
        <v>884.53</v>
      </c>
      <c r="I66" s="5">
        <f t="shared" si="14"/>
        <v>556.95856800000001</v>
      </c>
      <c r="J66" s="6">
        <f t="shared" si="15"/>
        <v>111948.672168</v>
      </c>
      <c r="K66" s="15">
        <f t="shared" si="16"/>
        <v>99792.488568000001</v>
      </c>
      <c r="O66" s="157"/>
      <c r="P66" s="170"/>
      <c r="Q66" s="12"/>
    </row>
    <row r="67" spans="1:17" ht="13.5" thickBot="1">
      <c r="A67" s="24" t="s">
        <v>2</v>
      </c>
      <c r="B67" s="18" t="s">
        <v>33</v>
      </c>
      <c r="C67" s="27" t="s">
        <v>31</v>
      </c>
      <c r="D67" s="118">
        <v>89291</v>
      </c>
      <c r="E67" s="17">
        <v>0</v>
      </c>
      <c r="F67" s="17">
        <v>0</v>
      </c>
      <c r="G67" s="36">
        <f t="shared" si="17"/>
        <v>11036.3676</v>
      </c>
      <c r="H67" s="48">
        <v>884.53</v>
      </c>
      <c r="I67" s="5">
        <f t="shared" si="14"/>
        <v>506.05948799999999</v>
      </c>
      <c r="J67" s="6">
        <f t="shared" si="15"/>
        <v>101717.957088</v>
      </c>
      <c r="K67" s="15">
        <f t="shared" si="16"/>
        <v>90681.589487999998</v>
      </c>
      <c r="O67" s="157"/>
      <c r="P67" s="170"/>
      <c r="Q67" s="12"/>
    </row>
    <row r="68" spans="1:17" ht="13.5" thickBot="1">
      <c r="A68" s="24" t="s">
        <v>2</v>
      </c>
      <c r="B68" s="18" t="s">
        <v>35</v>
      </c>
      <c r="C68" s="27" t="s">
        <v>31</v>
      </c>
      <c r="D68" s="118">
        <v>88495</v>
      </c>
      <c r="E68" s="17">
        <v>0</v>
      </c>
      <c r="F68" s="17">
        <v>0</v>
      </c>
      <c r="G68" s="36">
        <f t="shared" si="17"/>
        <v>10937.981999999998</v>
      </c>
      <c r="H68" s="48">
        <v>884.53</v>
      </c>
      <c r="I68" s="5">
        <f t="shared" si="14"/>
        <v>501.58756</v>
      </c>
      <c r="J68" s="6">
        <f t="shared" si="15"/>
        <v>100819.09956</v>
      </c>
      <c r="K68" s="15">
        <f t="shared" si="16"/>
        <v>89881.117559999999</v>
      </c>
      <c r="O68" s="157"/>
      <c r="P68" s="170"/>
      <c r="Q68" s="12"/>
    </row>
    <row r="69" spans="1:17" ht="13.5" thickBot="1">
      <c r="A69" s="55" t="s">
        <v>2</v>
      </c>
      <c r="B69" s="25" t="s">
        <v>36</v>
      </c>
      <c r="C69" s="28" t="s">
        <v>31</v>
      </c>
      <c r="D69" s="119">
        <v>87948</v>
      </c>
      <c r="E69" s="26">
        <v>0</v>
      </c>
      <c r="F69" s="26">
        <v>0</v>
      </c>
      <c r="G69" s="54">
        <f t="shared" si="17"/>
        <v>10870.372799999999</v>
      </c>
      <c r="H69" s="48">
        <v>884.53</v>
      </c>
      <c r="I69" s="22">
        <f t="shared" si="14"/>
        <v>498.51451400000002</v>
      </c>
      <c r="J69" s="32">
        <f t="shared" si="15"/>
        <v>100201.41731399999</v>
      </c>
      <c r="K69" s="23">
        <f t="shared" si="16"/>
        <v>89331.044513999994</v>
      </c>
      <c r="O69" s="157"/>
      <c r="P69" s="170"/>
      <c r="Q69" s="12"/>
    </row>
    <row r="71" spans="1:17" ht="13.5">
      <c r="A71" s="59"/>
    </row>
  </sheetData>
  <mergeCells count="15">
    <mergeCell ref="L9:N10"/>
    <mergeCell ref="L32:N33"/>
    <mergeCell ref="A9:K9"/>
    <mergeCell ref="A10:I10"/>
    <mergeCell ref="A11:B11"/>
    <mergeCell ref="A59:B59"/>
    <mergeCell ref="A31:J31"/>
    <mergeCell ref="A32:B32"/>
    <mergeCell ref="A58:J58"/>
    <mergeCell ref="B5:K5"/>
    <mergeCell ref="A6:K6"/>
    <mergeCell ref="A2:L2"/>
    <mergeCell ref="A1:K1"/>
    <mergeCell ref="B3:K3"/>
    <mergeCell ref="B4:K4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50"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1:J77"/>
  <sheetViews>
    <sheetView zoomScale="115" zoomScaleNormal="115" workbookViewId="0">
      <selection activeCell="I1" sqref="I1:J65536"/>
    </sheetView>
  </sheetViews>
  <sheetFormatPr defaultRowHeight="12.75"/>
  <cols>
    <col min="1" max="1" width="2.28515625" customWidth="1"/>
    <col min="2" max="2" width="11.85546875" customWidth="1"/>
    <col min="3" max="3" width="17.7109375" customWidth="1"/>
    <col min="4" max="4" width="6.42578125" customWidth="1"/>
    <col min="5" max="5" width="11.42578125" customWidth="1"/>
    <col min="6" max="6" width="9.28515625" customWidth="1"/>
    <col min="7" max="7" width="9.5703125" customWidth="1"/>
    <col min="9" max="9" width="14.42578125" style="92" bestFit="1" customWidth="1"/>
    <col min="10" max="10" width="9.140625" style="92"/>
  </cols>
  <sheetData>
    <row r="1" spans="2:10" ht="23.25">
      <c r="B1" s="231" t="s">
        <v>115</v>
      </c>
      <c r="C1" s="231"/>
      <c r="D1" s="231"/>
      <c r="E1" s="231"/>
      <c r="F1" s="231"/>
      <c r="G1" s="231"/>
      <c r="H1" s="231"/>
      <c r="I1" s="104"/>
    </row>
    <row r="2" spans="2:10" ht="16.5">
      <c r="B2" s="100" t="s">
        <v>116</v>
      </c>
      <c r="C2" s="100"/>
      <c r="D2" s="100"/>
      <c r="E2" s="100"/>
      <c r="F2" s="100"/>
      <c r="G2" s="100"/>
      <c r="H2" s="100"/>
      <c r="I2" s="100"/>
    </row>
    <row r="3" spans="2:10" ht="15">
      <c r="B3" s="180" t="s">
        <v>111</v>
      </c>
      <c r="C3" s="180"/>
      <c r="D3" s="180"/>
      <c r="E3" s="180"/>
      <c r="F3" s="180"/>
      <c r="G3" s="180"/>
      <c r="H3" s="103"/>
      <c r="I3" s="103"/>
    </row>
    <row r="4" spans="2:10" ht="15">
      <c r="B4" s="180" t="s">
        <v>112</v>
      </c>
      <c r="C4" s="180"/>
      <c r="D4" s="180"/>
      <c r="E4" s="180"/>
      <c r="F4" s="180"/>
      <c r="G4" s="180"/>
      <c r="H4" s="103"/>
      <c r="I4" s="103"/>
    </row>
    <row r="5" spans="2:10" ht="15">
      <c r="B5" s="180" t="s">
        <v>113</v>
      </c>
      <c r="C5" s="180"/>
      <c r="D5" s="180"/>
      <c r="E5" s="180"/>
      <c r="F5" s="180"/>
      <c r="G5" s="180"/>
      <c r="H5" s="103"/>
      <c r="I5" s="103"/>
    </row>
    <row r="6" spans="2:10" ht="18">
      <c r="B6" s="232" t="s">
        <v>114</v>
      </c>
      <c r="C6" s="232"/>
      <c r="D6" s="232"/>
      <c r="E6" s="232"/>
      <c r="F6" s="232"/>
      <c r="G6" s="232"/>
      <c r="H6" s="232"/>
      <c r="I6" s="105"/>
    </row>
    <row r="7" spans="2:10" ht="18.75" thickBot="1">
      <c r="B7" s="105"/>
      <c r="C7" s="105"/>
      <c r="D7" s="105"/>
      <c r="E7" s="105"/>
      <c r="F7" s="105"/>
      <c r="G7" s="105"/>
      <c r="H7" s="105"/>
      <c r="I7" s="105"/>
    </row>
    <row r="8" spans="2:10" ht="15.75" thickBot="1">
      <c r="B8" s="101" t="s">
        <v>149</v>
      </c>
      <c r="C8" s="102"/>
      <c r="D8" s="102"/>
      <c r="E8" s="102"/>
      <c r="F8" s="102"/>
      <c r="G8" s="102"/>
      <c r="H8" s="102" t="s">
        <v>192</v>
      </c>
      <c r="I8" s="175"/>
    </row>
    <row r="9" spans="2:10" ht="16.5" thickBot="1">
      <c r="B9" s="233" t="s">
        <v>30</v>
      </c>
      <c r="C9" s="234"/>
      <c r="D9" s="234"/>
      <c r="E9" s="234"/>
      <c r="F9" s="234"/>
      <c r="G9" s="235"/>
    </row>
    <row r="10" spans="2:10" ht="13.5" thickBot="1">
      <c r="B10" s="204" t="s">
        <v>15</v>
      </c>
      <c r="C10" s="205"/>
      <c r="D10" s="39" t="s">
        <v>8</v>
      </c>
      <c r="E10" s="71" t="s">
        <v>0</v>
      </c>
      <c r="F10" s="71"/>
      <c r="G10" s="72"/>
      <c r="J10" s="167"/>
    </row>
    <row r="11" spans="2:10">
      <c r="B11" s="33" t="s">
        <v>19</v>
      </c>
      <c r="C11" s="34" t="s">
        <v>135</v>
      </c>
      <c r="D11" s="35">
        <v>11</v>
      </c>
      <c r="E11" s="115">
        <v>90609</v>
      </c>
      <c r="F11" s="36"/>
      <c r="G11" s="73"/>
      <c r="I11" s="156"/>
      <c r="J11" s="12"/>
    </row>
    <row r="12" spans="2:10">
      <c r="B12" s="13" t="s">
        <v>19</v>
      </c>
      <c r="C12" s="4" t="s">
        <v>131</v>
      </c>
      <c r="D12" s="27" t="s">
        <v>134</v>
      </c>
      <c r="E12" s="113">
        <v>89809</v>
      </c>
      <c r="F12" s="36"/>
      <c r="G12" s="73"/>
      <c r="I12" s="156"/>
      <c r="J12" s="12"/>
    </row>
    <row r="13" spans="2:10">
      <c r="B13" s="13" t="s">
        <v>19</v>
      </c>
      <c r="C13" s="4" t="s">
        <v>23</v>
      </c>
      <c r="D13" s="27">
        <v>6</v>
      </c>
      <c r="E13" s="113">
        <v>89609</v>
      </c>
      <c r="F13" s="36"/>
      <c r="G13" s="73"/>
      <c r="I13" s="156"/>
      <c r="J13" s="12"/>
    </row>
    <row r="14" spans="2:10">
      <c r="B14" s="13" t="s">
        <v>19</v>
      </c>
      <c r="C14" s="4" t="s">
        <v>24</v>
      </c>
      <c r="D14" s="27">
        <v>3</v>
      </c>
      <c r="E14" s="113">
        <v>90209</v>
      </c>
      <c r="F14" s="36"/>
      <c r="G14" s="73"/>
      <c r="I14" s="156"/>
      <c r="J14" s="12"/>
    </row>
    <row r="15" spans="2:10">
      <c r="B15" s="13" t="s">
        <v>7</v>
      </c>
      <c r="C15" s="4" t="s">
        <v>20</v>
      </c>
      <c r="D15" s="27">
        <v>3</v>
      </c>
      <c r="E15" s="113">
        <v>91509</v>
      </c>
      <c r="F15" s="36"/>
      <c r="G15" s="73"/>
      <c r="I15" s="156"/>
      <c r="J15" s="12"/>
    </row>
    <row r="16" spans="2:10">
      <c r="B16" s="13" t="s">
        <v>21</v>
      </c>
      <c r="C16" s="4" t="s">
        <v>22</v>
      </c>
      <c r="D16" s="27">
        <v>11</v>
      </c>
      <c r="E16" s="113">
        <v>91909</v>
      </c>
      <c r="F16" s="36"/>
      <c r="G16" s="73"/>
      <c r="I16" s="156"/>
      <c r="J16" s="12"/>
    </row>
    <row r="17" spans="2:10">
      <c r="B17" s="13" t="s">
        <v>93</v>
      </c>
      <c r="C17" s="4" t="s">
        <v>90</v>
      </c>
      <c r="D17" s="27">
        <v>12</v>
      </c>
      <c r="E17" s="113">
        <v>94159</v>
      </c>
      <c r="F17" s="36"/>
      <c r="G17" s="73"/>
      <c r="I17" s="156"/>
      <c r="J17" s="12"/>
    </row>
    <row r="18" spans="2:10">
      <c r="B18" s="13" t="s">
        <v>93</v>
      </c>
      <c r="C18" s="4" t="s">
        <v>129</v>
      </c>
      <c r="D18" s="27"/>
      <c r="E18" s="113">
        <v>90959</v>
      </c>
      <c r="F18" s="36"/>
      <c r="G18" s="73"/>
      <c r="I18" s="156"/>
      <c r="J18" s="12"/>
    </row>
    <row r="19" spans="2:10">
      <c r="B19" s="13" t="s">
        <v>138</v>
      </c>
      <c r="C19" s="4" t="s">
        <v>137</v>
      </c>
      <c r="D19" s="27">
        <v>12</v>
      </c>
      <c r="E19" s="113">
        <v>92179</v>
      </c>
      <c r="F19" s="36"/>
      <c r="G19" s="73"/>
      <c r="I19" s="156"/>
      <c r="J19" s="12"/>
    </row>
    <row r="20" spans="2:10">
      <c r="B20" s="13" t="s">
        <v>138</v>
      </c>
      <c r="C20" s="4" t="s">
        <v>139</v>
      </c>
      <c r="D20" s="27">
        <v>12</v>
      </c>
      <c r="E20" s="113">
        <v>92559</v>
      </c>
      <c r="F20" s="36"/>
      <c r="G20" s="73"/>
      <c r="I20" s="156"/>
      <c r="J20" s="12"/>
    </row>
    <row r="21" spans="2:10">
      <c r="B21" s="13" t="s">
        <v>138</v>
      </c>
      <c r="C21" s="4" t="s">
        <v>159</v>
      </c>
      <c r="D21" s="27">
        <v>10</v>
      </c>
      <c r="E21" s="113">
        <v>93859</v>
      </c>
      <c r="F21" s="36"/>
      <c r="G21" s="73"/>
      <c r="I21" s="156"/>
      <c r="J21" s="12"/>
    </row>
    <row r="22" spans="2:10">
      <c r="B22" s="13" t="s">
        <v>128</v>
      </c>
      <c r="C22" s="4" t="s">
        <v>127</v>
      </c>
      <c r="D22" s="27">
        <v>1.9</v>
      </c>
      <c r="E22" s="113">
        <v>94659</v>
      </c>
      <c r="F22" s="36"/>
      <c r="G22" s="73"/>
      <c r="I22" s="156"/>
      <c r="J22" s="12"/>
    </row>
    <row r="23" spans="2:10">
      <c r="B23" s="88" t="s">
        <v>108</v>
      </c>
      <c r="C23" s="4" t="s">
        <v>107</v>
      </c>
      <c r="D23" s="27">
        <v>3</v>
      </c>
      <c r="E23" s="113">
        <v>92059</v>
      </c>
      <c r="F23" s="36"/>
      <c r="G23" s="73"/>
      <c r="I23" s="156"/>
      <c r="J23" s="12"/>
    </row>
    <row r="24" spans="2:10">
      <c r="B24" s="88" t="s">
        <v>109</v>
      </c>
      <c r="C24" s="4" t="s">
        <v>118</v>
      </c>
      <c r="D24" s="27">
        <v>8</v>
      </c>
      <c r="E24" s="113">
        <v>95109</v>
      </c>
      <c r="F24" s="36"/>
      <c r="G24" s="73"/>
      <c r="I24" s="156"/>
      <c r="J24" s="12"/>
    </row>
    <row r="25" spans="2:10">
      <c r="B25" s="88" t="s">
        <v>109</v>
      </c>
      <c r="C25" s="4" t="s">
        <v>136</v>
      </c>
      <c r="D25" s="27"/>
      <c r="E25" s="113">
        <v>90809</v>
      </c>
      <c r="F25" s="36"/>
      <c r="G25" s="73"/>
      <c r="I25" s="156"/>
      <c r="J25" s="12"/>
    </row>
    <row r="26" spans="2:10">
      <c r="B26" s="88" t="s">
        <v>130</v>
      </c>
      <c r="C26" s="4" t="s">
        <v>132</v>
      </c>
      <c r="D26" s="27" t="s">
        <v>133</v>
      </c>
      <c r="E26" s="113">
        <v>91659</v>
      </c>
      <c r="F26" s="36"/>
      <c r="G26" s="73"/>
      <c r="I26" s="156"/>
      <c r="J26" s="12"/>
    </row>
    <row r="27" spans="2:10">
      <c r="B27" s="13" t="s">
        <v>2</v>
      </c>
      <c r="C27" s="4" t="s">
        <v>96</v>
      </c>
      <c r="D27" s="27" t="s">
        <v>31</v>
      </c>
      <c r="E27" s="113">
        <v>87309</v>
      </c>
      <c r="F27" s="36"/>
      <c r="G27" s="73"/>
      <c r="I27" s="156"/>
      <c r="J27" s="12"/>
    </row>
    <row r="28" spans="2:10" ht="13.5" thickBot="1">
      <c r="B28" s="20" t="s">
        <v>2</v>
      </c>
      <c r="C28" s="21" t="s">
        <v>97</v>
      </c>
      <c r="D28" s="28" t="s">
        <v>31</v>
      </c>
      <c r="E28" s="116">
        <v>86809</v>
      </c>
      <c r="F28" s="54"/>
      <c r="G28" s="74"/>
      <c r="I28" s="156"/>
      <c r="J28" s="12"/>
    </row>
    <row r="29" spans="2:10" ht="13.5" thickBot="1">
      <c r="C29" s="3"/>
      <c r="E29" s="7"/>
      <c r="F29" s="7"/>
      <c r="G29" s="7"/>
    </row>
    <row r="30" spans="2:10" ht="16.5" thickBot="1">
      <c r="B30" s="208" t="s">
        <v>25</v>
      </c>
      <c r="C30" s="211"/>
      <c r="D30" s="211"/>
      <c r="E30" s="211"/>
      <c r="F30" s="211"/>
      <c r="G30" s="236"/>
    </row>
    <row r="31" spans="2:10" ht="13.5" thickBot="1">
      <c r="B31" s="195" t="s">
        <v>15</v>
      </c>
      <c r="C31" s="212"/>
      <c r="D31" s="60" t="s">
        <v>8</v>
      </c>
      <c r="E31" s="71" t="s">
        <v>0</v>
      </c>
      <c r="F31" s="71"/>
      <c r="G31" s="72"/>
    </row>
    <row r="32" spans="2:10">
      <c r="B32" s="45" t="s">
        <v>7</v>
      </c>
      <c r="C32" s="46" t="s">
        <v>26</v>
      </c>
      <c r="D32" s="47">
        <v>0.9</v>
      </c>
      <c r="E32" s="129">
        <v>86189</v>
      </c>
      <c r="F32" s="48"/>
      <c r="G32" s="126"/>
      <c r="I32" s="156"/>
      <c r="J32" s="12"/>
    </row>
    <row r="33" spans="2:10">
      <c r="B33" s="85" t="s">
        <v>141</v>
      </c>
      <c r="C33" s="34" t="s">
        <v>140</v>
      </c>
      <c r="D33" s="35">
        <v>1</v>
      </c>
      <c r="E33" s="115">
        <v>86889</v>
      </c>
      <c r="F33" s="36"/>
      <c r="G33" s="73"/>
      <c r="I33" s="156"/>
      <c r="J33" s="12"/>
    </row>
    <row r="34" spans="2:10">
      <c r="B34" s="9" t="s">
        <v>144</v>
      </c>
      <c r="C34" s="34" t="s">
        <v>142</v>
      </c>
      <c r="D34" s="35">
        <v>1.2</v>
      </c>
      <c r="E34" s="115">
        <v>86639</v>
      </c>
      <c r="F34" s="115"/>
      <c r="G34" s="131"/>
      <c r="I34" s="156"/>
      <c r="J34" s="12"/>
    </row>
    <row r="35" spans="2:10">
      <c r="B35" s="9" t="s">
        <v>6</v>
      </c>
      <c r="C35" s="9" t="s">
        <v>12</v>
      </c>
      <c r="D35" s="27">
        <v>8</v>
      </c>
      <c r="E35" s="115">
        <v>88139</v>
      </c>
      <c r="F35" s="36"/>
      <c r="G35" s="73"/>
      <c r="I35" s="156"/>
      <c r="J35" s="12"/>
    </row>
    <row r="36" spans="2:10">
      <c r="B36" s="14" t="s">
        <v>6</v>
      </c>
      <c r="C36" s="9" t="s">
        <v>145</v>
      </c>
      <c r="D36" s="27">
        <v>8</v>
      </c>
      <c r="E36" s="115">
        <v>89639</v>
      </c>
      <c r="F36" s="36"/>
      <c r="G36" s="73"/>
      <c r="I36" s="156"/>
      <c r="J36" s="12"/>
    </row>
    <row r="37" spans="2:10">
      <c r="B37" s="14" t="s">
        <v>27</v>
      </c>
      <c r="C37" s="9" t="s">
        <v>28</v>
      </c>
      <c r="D37" s="27">
        <v>8</v>
      </c>
      <c r="E37" s="115">
        <v>85429</v>
      </c>
      <c r="F37" s="36"/>
      <c r="G37" s="73"/>
      <c r="I37" s="156"/>
      <c r="J37" s="12"/>
    </row>
    <row r="38" spans="2:10">
      <c r="B38" s="14" t="s">
        <v>27</v>
      </c>
      <c r="C38" s="9" t="s">
        <v>117</v>
      </c>
      <c r="D38" s="27">
        <v>18</v>
      </c>
      <c r="E38" s="115">
        <v>86639</v>
      </c>
      <c r="F38" s="36"/>
      <c r="G38" s="73"/>
      <c r="I38" s="156"/>
      <c r="J38" s="12"/>
    </row>
    <row r="39" spans="2:10">
      <c r="B39" s="14" t="s">
        <v>10</v>
      </c>
      <c r="C39" s="9" t="s">
        <v>9</v>
      </c>
      <c r="D39" s="27">
        <v>1.2</v>
      </c>
      <c r="E39" s="115">
        <v>86419</v>
      </c>
      <c r="F39" s="36"/>
      <c r="G39" s="73"/>
      <c r="I39" s="156"/>
      <c r="J39" s="12"/>
    </row>
    <row r="40" spans="2:10">
      <c r="B40" s="14" t="s">
        <v>79</v>
      </c>
      <c r="C40" s="9" t="s">
        <v>77</v>
      </c>
      <c r="D40" s="27">
        <v>0.35</v>
      </c>
      <c r="E40" s="115">
        <v>89679</v>
      </c>
      <c r="F40" s="36"/>
      <c r="G40" s="73"/>
      <c r="I40" s="156"/>
      <c r="J40" s="12"/>
    </row>
    <row r="41" spans="2:10">
      <c r="B41" s="14" t="s">
        <v>80</v>
      </c>
      <c r="C41" s="4" t="s">
        <v>78</v>
      </c>
      <c r="D41" s="27">
        <v>0.12</v>
      </c>
      <c r="E41" s="115">
        <v>88479</v>
      </c>
      <c r="F41" s="36"/>
      <c r="G41" s="73"/>
      <c r="I41" s="156"/>
      <c r="J41" s="12"/>
    </row>
    <row r="42" spans="2:10">
      <c r="B42" s="111" t="s">
        <v>11</v>
      </c>
      <c r="C42" s="125" t="s">
        <v>157</v>
      </c>
      <c r="D42" s="27">
        <v>0.28000000000000003</v>
      </c>
      <c r="E42" s="115">
        <v>88379</v>
      </c>
      <c r="F42" s="36"/>
      <c r="G42" s="73"/>
      <c r="I42" s="156"/>
      <c r="J42" s="12"/>
    </row>
    <row r="43" spans="2:10">
      <c r="B43" s="111" t="s">
        <v>11</v>
      </c>
      <c r="C43" s="125" t="s">
        <v>155</v>
      </c>
      <c r="D43" s="27">
        <v>0.22</v>
      </c>
      <c r="E43" s="115">
        <v>88579</v>
      </c>
      <c r="F43" s="36"/>
      <c r="G43" s="73"/>
      <c r="I43" s="156"/>
      <c r="J43" s="12"/>
    </row>
    <row r="44" spans="2:10">
      <c r="B44" s="14" t="s">
        <v>125</v>
      </c>
      <c r="C44" s="9" t="s">
        <v>126</v>
      </c>
      <c r="D44" s="27">
        <v>0.3</v>
      </c>
      <c r="E44" s="115">
        <v>87039</v>
      </c>
      <c r="F44" s="36"/>
      <c r="G44" s="73"/>
      <c r="I44" s="156"/>
      <c r="J44" s="12"/>
    </row>
    <row r="45" spans="2:10">
      <c r="B45" s="14" t="s">
        <v>37</v>
      </c>
      <c r="C45" s="9" t="s">
        <v>38</v>
      </c>
      <c r="D45" s="27">
        <v>0.43</v>
      </c>
      <c r="E45" s="115">
        <v>92139</v>
      </c>
      <c r="F45" s="36"/>
      <c r="G45" s="73"/>
      <c r="I45" s="156"/>
      <c r="J45" s="12"/>
    </row>
    <row r="46" spans="2:10">
      <c r="B46" s="14" t="s">
        <v>37</v>
      </c>
      <c r="C46" s="9" t="s">
        <v>123</v>
      </c>
      <c r="D46" s="27">
        <v>0.22</v>
      </c>
      <c r="E46" s="115">
        <v>93639</v>
      </c>
      <c r="F46" s="36"/>
      <c r="G46" s="73"/>
      <c r="I46" s="156"/>
      <c r="J46" s="12"/>
    </row>
    <row r="47" spans="2:10">
      <c r="B47" s="14" t="s">
        <v>37</v>
      </c>
      <c r="C47" s="9" t="s">
        <v>39</v>
      </c>
      <c r="D47" s="27">
        <v>0.33</v>
      </c>
      <c r="E47" s="115">
        <v>93682</v>
      </c>
      <c r="F47" s="36"/>
      <c r="G47" s="73"/>
      <c r="I47" s="156"/>
      <c r="J47" s="12"/>
    </row>
    <row r="48" spans="2:10">
      <c r="B48" s="85" t="s">
        <v>37</v>
      </c>
      <c r="C48" s="4" t="s">
        <v>119</v>
      </c>
      <c r="D48" s="27"/>
      <c r="E48" s="115">
        <v>88209</v>
      </c>
      <c r="F48" s="36"/>
      <c r="G48" s="73"/>
      <c r="I48" s="156"/>
      <c r="J48" s="12"/>
    </row>
    <row r="49" spans="2:10">
      <c r="B49" s="85" t="s">
        <v>37</v>
      </c>
      <c r="C49" s="4" t="s">
        <v>151</v>
      </c>
      <c r="D49" s="27"/>
      <c r="E49" s="115">
        <v>91829</v>
      </c>
      <c r="F49" s="36"/>
      <c r="G49" s="73"/>
      <c r="I49" s="156"/>
      <c r="J49" s="12"/>
    </row>
    <row r="50" spans="2:10">
      <c r="B50" s="85" t="s">
        <v>37</v>
      </c>
      <c r="C50" s="4" t="s">
        <v>143</v>
      </c>
      <c r="D50" s="27"/>
      <c r="E50" s="115">
        <v>87899</v>
      </c>
      <c r="F50" s="36"/>
      <c r="G50" s="73"/>
      <c r="I50" s="156"/>
      <c r="J50" s="12"/>
    </row>
    <row r="51" spans="2:10">
      <c r="B51" s="14" t="s">
        <v>2</v>
      </c>
      <c r="C51" s="9" t="s">
        <v>3</v>
      </c>
      <c r="D51" s="27" t="s">
        <v>31</v>
      </c>
      <c r="E51" s="115">
        <v>81589</v>
      </c>
      <c r="F51" s="36"/>
      <c r="G51" s="73"/>
      <c r="I51" s="156"/>
      <c r="J51" s="12"/>
    </row>
    <row r="52" spans="2:10">
      <c r="B52" s="14" t="s">
        <v>2</v>
      </c>
      <c r="C52" s="9" t="s">
        <v>4</v>
      </c>
      <c r="D52" s="27" t="s">
        <v>31</v>
      </c>
      <c r="E52" s="115">
        <v>83439</v>
      </c>
      <c r="F52" s="36"/>
      <c r="G52" s="73"/>
      <c r="I52" s="156"/>
      <c r="J52" s="12"/>
    </row>
    <row r="53" spans="2:10">
      <c r="B53" s="13" t="s">
        <v>2</v>
      </c>
      <c r="C53" s="4" t="s">
        <v>14</v>
      </c>
      <c r="D53" s="27" t="s">
        <v>31</v>
      </c>
      <c r="E53" s="115">
        <v>83889</v>
      </c>
      <c r="F53" s="36"/>
      <c r="G53" s="73"/>
      <c r="I53" s="156"/>
      <c r="J53" s="12"/>
    </row>
    <row r="54" spans="2:10">
      <c r="B54" s="14" t="s">
        <v>2</v>
      </c>
      <c r="C54" s="9" t="s">
        <v>5</v>
      </c>
      <c r="D54" s="27" t="s">
        <v>31</v>
      </c>
      <c r="E54" s="115">
        <v>82229</v>
      </c>
      <c r="F54" s="36"/>
      <c r="G54" s="73"/>
      <c r="I54" s="156"/>
      <c r="J54" s="12"/>
    </row>
    <row r="55" spans="2:10" ht="13.5" thickBot="1">
      <c r="B55" s="51" t="s">
        <v>2</v>
      </c>
      <c r="C55" s="52" t="s">
        <v>32</v>
      </c>
      <c r="D55" s="28" t="s">
        <v>31</v>
      </c>
      <c r="E55" s="130">
        <v>85179</v>
      </c>
      <c r="F55" s="54"/>
      <c r="G55" s="74"/>
      <c r="I55" s="156"/>
      <c r="J55" s="12"/>
    </row>
    <row r="56" spans="2:10" ht="13.5" thickBot="1">
      <c r="C56" s="3"/>
      <c r="E56" s="7"/>
      <c r="F56" s="7"/>
      <c r="G56" s="7"/>
    </row>
    <row r="57" spans="2:10" ht="16.5" thickBot="1">
      <c r="B57" s="193" t="s">
        <v>29</v>
      </c>
      <c r="C57" s="213"/>
      <c r="D57" s="213"/>
      <c r="E57" s="213"/>
      <c r="F57" s="213"/>
      <c r="G57" s="229"/>
    </row>
    <row r="58" spans="2:10" ht="13.5" thickBot="1">
      <c r="B58" s="204" t="s">
        <v>15</v>
      </c>
      <c r="C58" s="205"/>
      <c r="D58" s="40" t="s">
        <v>8</v>
      </c>
      <c r="E58" s="71" t="s">
        <v>0</v>
      </c>
      <c r="F58" s="71"/>
      <c r="G58" s="72"/>
    </row>
    <row r="59" spans="2:10">
      <c r="B59" s="56" t="s">
        <v>34</v>
      </c>
      <c r="C59" s="57" t="s">
        <v>92</v>
      </c>
      <c r="D59" s="35">
        <v>0.92</v>
      </c>
      <c r="E59" s="137">
        <v>89039</v>
      </c>
      <c r="F59" s="36"/>
      <c r="G59" s="73"/>
      <c r="I59" s="157"/>
      <c r="J59" s="12"/>
    </row>
    <row r="60" spans="2:10">
      <c r="B60" s="56" t="s">
        <v>34</v>
      </c>
      <c r="C60" s="57" t="s">
        <v>91</v>
      </c>
      <c r="D60" s="35">
        <v>2</v>
      </c>
      <c r="E60" s="117">
        <v>89039</v>
      </c>
      <c r="F60" s="36"/>
      <c r="G60" s="73"/>
      <c r="I60" s="157"/>
      <c r="J60" s="12"/>
    </row>
    <row r="61" spans="2:10">
      <c r="B61" s="56" t="s">
        <v>34</v>
      </c>
      <c r="C61" s="57" t="s">
        <v>168</v>
      </c>
      <c r="D61" s="35">
        <v>2</v>
      </c>
      <c r="E61" s="117">
        <v>89539</v>
      </c>
      <c r="F61" s="36"/>
      <c r="G61" s="73"/>
      <c r="I61" s="157"/>
      <c r="J61" s="12"/>
    </row>
    <row r="62" spans="2:10">
      <c r="B62" s="24" t="s">
        <v>83</v>
      </c>
      <c r="C62" s="18" t="s">
        <v>13</v>
      </c>
      <c r="D62" s="27">
        <v>4.2</v>
      </c>
      <c r="E62" s="118">
        <v>91139</v>
      </c>
      <c r="F62" s="36"/>
      <c r="G62" s="73"/>
      <c r="I62" s="157"/>
      <c r="J62" s="12"/>
    </row>
    <row r="63" spans="2:10">
      <c r="B63" s="24" t="s">
        <v>41</v>
      </c>
      <c r="C63" s="18" t="s">
        <v>40</v>
      </c>
      <c r="D63" s="27">
        <v>6.5</v>
      </c>
      <c r="E63" s="118">
        <v>91539</v>
      </c>
      <c r="F63" s="36"/>
      <c r="G63" s="73"/>
      <c r="I63" s="157"/>
      <c r="J63" s="12"/>
    </row>
    <row r="64" spans="2:10">
      <c r="B64" s="24" t="s">
        <v>89</v>
      </c>
      <c r="C64" s="18" t="s">
        <v>88</v>
      </c>
      <c r="D64" s="27">
        <v>30</v>
      </c>
      <c r="E64" s="118">
        <v>95489</v>
      </c>
      <c r="F64" s="36"/>
      <c r="G64" s="73"/>
      <c r="I64" s="157"/>
      <c r="J64" s="12"/>
    </row>
    <row r="65" spans="2:10">
      <c r="B65" s="24" t="s">
        <v>82</v>
      </c>
      <c r="C65" s="18" t="s">
        <v>81</v>
      </c>
      <c r="D65" s="27">
        <v>50</v>
      </c>
      <c r="E65" s="118">
        <v>95789</v>
      </c>
      <c r="F65" s="36"/>
      <c r="G65" s="73"/>
      <c r="I65" s="157"/>
      <c r="J65" s="12"/>
    </row>
    <row r="66" spans="2:10">
      <c r="B66" s="24" t="s">
        <v>2</v>
      </c>
      <c r="C66" s="18" t="s">
        <v>33</v>
      </c>
      <c r="D66" s="27" t="s">
        <v>31</v>
      </c>
      <c r="E66" s="118">
        <v>87939</v>
      </c>
      <c r="F66" s="36"/>
      <c r="G66" s="73"/>
      <c r="I66" s="157"/>
      <c r="J66" s="12"/>
    </row>
    <row r="67" spans="2:10">
      <c r="B67" s="24" t="s">
        <v>2</v>
      </c>
      <c r="C67" s="18" t="s">
        <v>35</v>
      </c>
      <c r="D67" s="27" t="s">
        <v>31</v>
      </c>
      <c r="E67" s="118">
        <v>87139</v>
      </c>
      <c r="F67" s="36"/>
      <c r="G67" s="73"/>
      <c r="I67" s="157"/>
      <c r="J67" s="12"/>
    </row>
    <row r="68" spans="2:10" ht="13.5" thickBot="1">
      <c r="B68" s="55" t="s">
        <v>2</v>
      </c>
      <c r="C68" s="25" t="s">
        <v>36</v>
      </c>
      <c r="D68" s="28" t="s">
        <v>31</v>
      </c>
      <c r="E68" s="119">
        <v>86589</v>
      </c>
      <c r="F68" s="22"/>
      <c r="G68" s="122"/>
      <c r="I68" s="157"/>
      <c r="J68" s="12"/>
    </row>
    <row r="69" spans="2:10" ht="13.5" thickBot="1">
      <c r="B69" s="30"/>
      <c r="C69" s="2"/>
      <c r="D69" s="2"/>
      <c r="E69" s="2"/>
      <c r="F69" s="2"/>
      <c r="G69" s="31"/>
    </row>
    <row r="70" spans="2:10" ht="13.5">
      <c r="B70" s="59" t="s">
        <v>84</v>
      </c>
    </row>
    <row r="72" spans="2:10" s="168" customFormat="1">
      <c r="B72" s="168" t="s">
        <v>169</v>
      </c>
      <c r="C72" s="158"/>
      <c r="D72" s="158"/>
      <c r="E72" s="158"/>
      <c r="F72" s="158"/>
      <c r="G72" s="158"/>
      <c r="H72" s="158"/>
      <c r="I72" s="158"/>
      <c r="J72" s="158"/>
    </row>
    <row r="73" spans="2:10">
      <c r="B73" s="92"/>
      <c r="C73" s="92"/>
      <c r="D73" s="92"/>
      <c r="E73" s="92"/>
      <c r="F73" s="92"/>
      <c r="G73" s="92"/>
      <c r="H73" s="92"/>
    </row>
    <row r="74" spans="2:10">
      <c r="B74" s="230"/>
      <c r="C74" s="230"/>
      <c r="D74" s="160"/>
      <c r="E74" s="166"/>
      <c r="F74" s="166"/>
      <c r="G74" s="166"/>
      <c r="H74" s="92"/>
    </row>
    <row r="75" spans="2:10">
      <c r="B75" s="98"/>
      <c r="C75" s="163"/>
      <c r="D75" s="80"/>
      <c r="E75" s="156"/>
      <c r="F75" s="12"/>
      <c r="G75" s="12"/>
      <c r="H75" s="92"/>
    </row>
    <row r="76" spans="2:10">
      <c r="B76" s="98"/>
      <c r="C76" s="163"/>
      <c r="D76" s="80"/>
      <c r="E76" s="156"/>
      <c r="F76" s="12"/>
      <c r="G76" s="12"/>
      <c r="H76" s="92"/>
    </row>
    <row r="77" spans="2:10">
      <c r="B77" s="92"/>
      <c r="C77" s="92"/>
      <c r="D77" s="92"/>
      <c r="E77" s="92"/>
      <c r="F77" s="92"/>
      <c r="G77" s="92"/>
      <c r="H77" s="92"/>
    </row>
  </sheetData>
  <mergeCells count="12">
    <mergeCell ref="B58:C58"/>
    <mergeCell ref="B30:G30"/>
    <mergeCell ref="B31:C31"/>
    <mergeCell ref="B57:G57"/>
    <mergeCell ref="B74:C74"/>
    <mergeCell ref="B1:H1"/>
    <mergeCell ref="B3:G3"/>
    <mergeCell ref="B4:G4"/>
    <mergeCell ref="B5:G5"/>
    <mergeCell ref="B6:H6"/>
    <mergeCell ref="B9:G9"/>
    <mergeCell ref="B10:C10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8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2"/>
  <sheetViews>
    <sheetView topLeftCell="A13" workbookViewId="0">
      <selection activeCell="G8" sqref="G8"/>
    </sheetView>
  </sheetViews>
  <sheetFormatPr defaultRowHeight="12.75"/>
  <cols>
    <col min="2" max="2" width="13.5703125" customWidth="1"/>
    <col min="3" max="3" width="15.5703125" customWidth="1"/>
    <col min="7" max="7" width="12" bestFit="1" customWidth="1"/>
  </cols>
  <sheetData>
    <row r="1" spans="1:14" ht="23.25">
      <c r="A1" s="183" t="s">
        <v>115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91"/>
      <c r="M1" s="91"/>
      <c r="N1" s="1"/>
    </row>
    <row r="2" spans="1:14" ht="16.5">
      <c r="A2" s="185" t="s">
        <v>110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93"/>
    </row>
    <row r="3" spans="1:14" ht="15">
      <c r="A3" s="99"/>
      <c r="B3" s="180" t="s">
        <v>111</v>
      </c>
      <c r="C3" s="180"/>
      <c r="D3" s="180"/>
      <c r="E3" s="180"/>
      <c r="F3" s="180"/>
      <c r="G3" s="180"/>
      <c r="H3" s="180"/>
      <c r="I3" s="180"/>
      <c r="J3" s="180"/>
      <c r="K3" s="180"/>
      <c r="L3" s="92"/>
      <c r="M3" s="92"/>
      <c r="N3" s="93"/>
    </row>
    <row r="4" spans="1:14" ht="15">
      <c r="A4" s="99"/>
      <c r="B4" s="180" t="s">
        <v>112</v>
      </c>
      <c r="C4" s="180"/>
      <c r="D4" s="180"/>
      <c r="E4" s="180"/>
      <c r="F4" s="180"/>
      <c r="G4" s="180"/>
      <c r="H4" s="180"/>
      <c r="I4" s="180"/>
      <c r="J4" s="180"/>
      <c r="K4" s="180"/>
      <c r="L4" s="92"/>
      <c r="M4" s="92"/>
      <c r="N4" s="93"/>
    </row>
    <row r="5" spans="1:14" ht="15">
      <c r="A5" s="99"/>
      <c r="B5" s="180" t="s">
        <v>113</v>
      </c>
      <c r="C5" s="180"/>
      <c r="D5" s="180"/>
      <c r="E5" s="180"/>
      <c r="F5" s="180"/>
      <c r="G5" s="180"/>
      <c r="H5" s="180"/>
      <c r="I5" s="180"/>
      <c r="J5" s="180"/>
      <c r="K5" s="180"/>
      <c r="L5" s="92"/>
      <c r="M5" s="92"/>
      <c r="N5" s="93"/>
    </row>
    <row r="6" spans="1:14" ht="18.75" thickBot="1">
      <c r="A6" s="238" t="s">
        <v>114</v>
      </c>
      <c r="B6" s="232"/>
      <c r="C6" s="232"/>
      <c r="D6" s="182"/>
      <c r="E6" s="182"/>
      <c r="F6" s="182"/>
      <c r="G6" s="182"/>
      <c r="H6" s="182"/>
      <c r="I6" s="182"/>
      <c r="J6" s="182"/>
      <c r="K6" s="182"/>
      <c r="L6" s="2"/>
      <c r="M6" s="2"/>
      <c r="N6" s="31"/>
    </row>
    <row r="7" spans="1:14" ht="13.5" thickBot="1">
      <c r="A7" s="89"/>
      <c r="B7" s="89"/>
      <c r="C7" s="89"/>
    </row>
    <row r="8" spans="1:14" ht="15.75" thickBot="1">
      <c r="A8" s="153" t="s">
        <v>162</v>
      </c>
      <c r="B8" s="89"/>
      <c r="C8" s="89"/>
      <c r="D8" s="123"/>
      <c r="E8" s="123"/>
      <c r="F8" s="123"/>
      <c r="G8" s="139">
        <v>41410</v>
      </c>
      <c r="H8" s="124"/>
    </row>
    <row r="9" spans="1:14" ht="15">
      <c r="A9" s="153"/>
      <c r="B9" s="89"/>
      <c r="C9" s="89"/>
    </row>
    <row r="10" spans="1:14">
      <c r="A10" s="89"/>
      <c r="B10" s="237" t="s">
        <v>98</v>
      </c>
      <c r="C10" s="237"/>
    </row>
    <row r="11" spans="1:14" ht="25.5">
      <c r="A11" s="89"/>
      <c r="B11" s="86" t="s">
        <v>102</v>
      </c>
      <c r="C11" s="87">
        <v>78833</v>
      </c>
    </row>
    <row r="12" spans="1:14" ht="25.5">
      <c r="A12" s="89"/>
      <c r="B12" s="86" t="s">
        <v>103</v>
      </c>
      <c r="C12" s="87">
        <v>71743</v>
      </c>
    </row>
    <row r="13" spans="1:14" ht="25.5">
      <c r="A13" s="89"/>
      <c r="B13" s="86" t="s">
        <v>104</v>
      </c>
      <c r="C13" s="87">
        <v>77833</v>
      </c>
    </row>
    <row r="14" spans="1:14">
      <c r="A14" s="89"/>
      <c r="B14" s="86" t="s">
        <v>105</v>
      </c>
      <c r="C14" s="87">
        <v>72733</v>
      </c>
    </row>
    <row r="15" spans="1:14">
      <c r="A15" s="89"/>
      <c r="B15" s="89"/>
      <c r="C15" s="89"/>
    </row>
    <row r="16" spans="1:14">
      <c r="A16" s="89"/>
      <c r="B16" s="89"/>
      <c r="C16" s="89"/>
    </row>
    <row r="17" spans="1:3" ht="38.25">
      <c r="A17" s="89"/>
      <c r="B17" s="84" t="s">
        <v>98</v>
      </c>
      <c r="C17" s="85"/>
    </row>
    <row r="18" spans="1:3" ht="25.5">
      <c r="A18" s="89"/>
      <c r="B18" s="86" t="s">
        <v>99</v>
      </c>
      <c r="C18" s="87">
        <v>78113</v>
      </c>
    </row>
    <row r="19" spans="1:3">
      <c r="A19" s="89"/>
      <c r="B19" s="86"/>
      <c r="C19" s="87">
        <v>75153</v>
      </c>
    </row>
    <row r="20" spans="1:3" ht="25.5">
      <c r="A20" s="89"/>
      <c r="B20" s="86" t="s">
        <v>100</v>
      </c>
      <c r="C20" s="87">
        <v>74173</v>
      </c>
    </row>
    <row r="21" spans="1:3">
      <c r="A21" s="89"/>
      <c r="B21" s="86" t="s">
        <v>101</v>
      </c>
      <c r="C21" s="87">
        <v>58639</v>
      </c>
    </row>
    <row r="22" spans="1:3">
      <c r="A22" s="89"/>
      <c r="B22" s="154" t="s">
        <v>158</v>
      </c>
      <c r="C22" s="155"/>
    </row>
  </sheetData>
  <mergeCells count="7">
    <mergeCell ref="B10:C10"/>
    <mergeCell ref="A1:K1"/>
    <mergeCell ref="B3:K3"/>
    <mergeCell ref="B4:K4"/>
    <mergeCell ref="B5:K5"/>
    <mergeCell ref="A6:K6"/>
    <mergeCell ref="A2:M2"/>
  </mergeCells>
  <phoneticPr fontId="28" type="noConversion"/>
  <pageMargins left="0.75" right="0.75" top="1" bottom="1" header="0.5" footer="0.5"/>
  <pageSetup paperSize="9" scale="93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C56"/>
  <sheetViews>
    <sheetView topLeftCell="A49" zoomScale="125" zoomScaleNormal="125" workbookViewId="0">
      <selection sqref="A1:C1"/>
    </sheetView>
  </sheetViews>
  <sheetFormatPr defaultRowHeight="12.75"/>
  <cols>
    <col min="1" max="1" width="121.42578125" customWidth="1"/>
    <col min="2" max="3" width="9.140625" hidden="1" customWidth="1"/>
  </cols>
  <sheetData>
    <row r="1" spans="1:3">
      <c r="A1" s="239" t="s">
        <v>193</v>
      </c>
      <c r="B1" s="239"/>
      <c r="C1" s="239"/>
    </row>
    <row r="2" spans="1:3">
      <c r="A2" s="106" t="s">
        <v>42</v>
      </c>
      <c r="B2" s="107"/>
      <c r="C2" s="107"/>
    </row>
    <row r="3" spans="1:3">
      <c r="A3" s="107" t="s">
        <v>43</v>
      </c>
      <c r="B3" s="107"/>
      <c r="C3" s="107"/>
    </row>
    <row r="4" spans="1:3">
      <c r="A4" s="107" t="s">
        <v>44</v>
      </c>
      <c r="B4" s="107"/>
      <c r="C4" s="107"/>
    </row>
    <row r="5" spans="1:3">
      <c r="A5" s="107" t="s">
        <v>45</v>
      </c>
      <c r="B5" s="107"/>
      <c r="C5" s="107"/>
    </row>
    <row r="6" spans="1:3">
      <c r="A6" s="108" t="s">
        <v>46</v>
      </c>
      <c r="B6" s="107"/>
      <c r="C6" s="107"/>
    </row>
    <row r="7" spans="1:3">
      <c r="A7" s="107" t="s">
        <v>47</v>
      </c>
      <c r="B7" s="107"/>
      <c r="C7" s="107"/>
    </row>
    <row r="8" spans="1:3">
      <c r="A8" s="107"/>
      <c r="B8" s="107"/>
      <c r="C8" s="107"/>
    </row>
    <row r="9" spans="1:3">
      <c r="A9" s="106" t="s">
        <v>48</v>
      </c>
      <c r="B9" s="107"/>
      <c r="C9" s="107"/>
    </row>
    <row r="10" spans="1:3">
      <c r="A10" s="107" t="s">
        <v>160</v>
      </c>
      <c r="B10" s="107"/>
      <c r="C10" s="107"/>
    </row>
    <row r="11" spans="1:3">
      <c r="A11" s="107" t="s">
        <v>49</v>
      </c>
      <c r="B11" s="107"/>
      <c r="C11" s="107"/>
    </row>
    <row r="12" spans="1:3">
      <c r="A12" s="107" t="s">
        <v>50</v>
      </c>
      <c r="B12" s="107"/>
      <c r="C12" s="107"/>
    </row>
    <row r="13" spans="1:3">
      <c r="A13" s="107" t="s">
        <v>51</v>
      </c>
      <c r="B13" s="107"/>
      <c r="C13" s="107"/>
    </row>
    <row r="14" spans="1:3">
      <c r="A14" s="107" t="s">
        <v>52</v>
      </c>
      <c r="B14" s="107"/>
      <c r="C14" s="107"/>
    </row>
    <row r="15" spans="1:3">
      <c r="A15" s="107" t="s">
        <v>161</v>
      </c>
      <c r="B15" s="107"/>
      <c r="C15" s="107"/>
    </row>
    <row r="16" spans="1:3">
      <c r="A16" s="108" t="s">
        <v>53</v>
      </c>
      <c r="B16" s="107"/>
      <c r="C16" s="107"/>
    </row>
    <row r="17" spans="1:3">
      <c r="A17" s="107" t="s">
        <v>163</v>
      </c>
      <c r="B17" s="107"/>
      <c r="C17" s="107"/>
    </row>
    <row r="18" spans="1:3">
      <c r="A18" s="107"/>
      <c r="B18" s="107"/>
      <c r="C18" s="107"/>
    </row>
    <row r="19" spans="1:3">
      <c r="A19" s="106" t="s">
        <v>54</v>
      </c>
      <c r="B19" s="107"/>
      <c r="C19" s="107"/>
    </row>
    <row r="20" spans="1:3">
      <c r="A20" s="107" t="s">
        <v>55</v>
      </c>
      <c r="B20" s="107"/>
      <c r="C20" s="107"/>
    </row>
    <row r="21" spans="1:3">
      <c r="A21" s="108" t="s">
        <v>56</v>
      </c>
      <c r="B21" s="107"/>
      <c r="C21" s="107"/>
    </row>
    <row r="22" spans="1:3">
      <c r="A22" s="107" t="s">
        <v>57</v>
      </c>
      <c r="B22" s="107"/>
      <c r="C22" s="107"/>
    </row>
    <row r="23" spans="1:3">
      <c r="A23" s="107" t="s">
        <v>58</v>
      </c>
      <c r="B23" s="107"/>
      <c r="C23" s="107"/>
    </row>
    <row r="24" spans="1:3">
      <c r="A24" s="107" t="s">
        <v>59</v>
      </c>
      <c r="B24" s="107"/>
      <c r="C24" s="107"/>
    </row>
    <row r="25" spans="1:3">
      <c r="A25" s="107"/>
      <c r="B25" s="107"/>
      <c r="C25" s="107"/>
    </row>
    <row r="26" spans="1:3">
      <c r="A26" s="106" t="s">
        <v>60</v>
      </c>
      <c r="B26" s="107"/>
      <c r="C26" s="107"/>
    </row>
    <row r="27" spans="1:3">
      <c r="A27" s="107" t="s">
        <v>152</v>
      </c>
      <c r="B27" s="107"/>
      <c r="C27" s="107"/>
    </row>
    <row r="28" spans="1:3">
      <c r="A28" s="107" t="s">
        <v>122</v>
      </c>
      <c r="B28" s="107"/>
      <c r="C28" s="107"/>
    </row>
    <row r="29" spans="1:3">
      <c r="A29" s="107" t="s">
        <v>124</v>
      </c>
      <c r="B29" s="107"/>
      <c r="C29" s="107"/>
    </row>
    <row r="30" spans="1:3">
      <c r="A30" s="107" t="s">
        <v>154</v>
      </c>
      <c r="B30" s="107"/>
      <c r="C30" s="107"/>
    </row>
    <row r="31" spans="1:3">
      <c r="A31" s="107" t="s">
        <v>121</v>
      </c>
      <c r="B31" s="107"/>
      <c r="C31" s="107"/>
    </row>
    <row r="32" spans="1:3">
      <c r="A32" s="107" t="s">
        <v>147</v>
      </c>
      <c r="B32" s="107"/>
      <c r="C32" s="107"/>
    </row>
    <row r="33" spans="1:3">
      <c r="A33" s="107" t="s">
        <v>153</v>
      </c>
      <c r="B33" s="107"/>
      <c r="C33" s="107"/>
    </row>
    <row r="34" spans="1:3">
      <c r="A34" s="106" t="s">
        <v>61</v>
      </c>
      <c r="B34" s="107"/>
      <c r="C34" s="107"/>
    </row>
    <row r="35" spans="1:3">
      <c r="A35" s="107" t="s">
        <v>62</v>
      </c>
      <c r="B35" s="107"/>
      <c r="C35" s="107"/>
    </row>
    <row r="36" spans="1:3">
      <c r="A36" s="107" t="s">
        <v>63</v>
      </c>
      <c r="B36" s="107"/>
      <c r="C36" s="107"/>
    </row>
    <row r="37" spans="1:3">
      <c r="A37" s="108" t="s">
        <v>64</v>
      </c>
      <c r="B37" s="107"/>
      <c r="C37" s="107"/>
    </row>
    <row r="38" spans="1:3">
      <c r="A38" s="107"/>
      <c r="B38" s="107"/>
      <c r="C38" s="107"/>
    </row>
    <row r="39" spans="1:3">
      <c r="A39" s="107" t="s">
        <v>65</v>
      </c>
      <c r="B39" s="107"/>
      <c r="C39" s="107"/>
    </row>
    <row r="40" spans="1:3">
      <c r="A40" s="106" t="s">
        <v>66</v>
      </c>
      <c r="B40" s="107"/>
      <c r="C40" s="107"/>
    </row>
    <row r="41" spans="1:3">
      <c r="A41" s="107" t="s">
        <v>164</v>
      </c>
      <c r="B41" s="107"/>
      <c r="C41" s="107"/>
    </row>
    <row r="42" spans="1:3">
      <c r="A42" s="107"/>
      <c r="B42" s="107"/>
      <c r="C42" s="107"/>
    </row>
    <row r="43" spans="1:3">
      <c r="A43" s="107" t="s">
        <v>67</v>
      </c>
      <c r="B43" s="107"/>
      <c r="C43" s="107"/>
    </row>
    <row r="44" spans="1:3">
      <c r="A44" s="107"/>
      <c r="B44" s="107"/>
      <c r="C44" s="107"/>
    </row>
    <row r="45" spans="1:3">
      <c r="A45" s="107" t="s">
        <v>68</v>
      </c>
      <c r="B45" s="107"/>
      <c r="C45" s="107"/>
    </row>
    <row r="46" spans="1:3">
      <c r="A46" s="107" t="s">
        <v>69</v>
      </c>
      <c r="B46" s="107"/>
      <c r="C46" s="107"/>
    </row>
    <row r="47" spans="1:3">
      <c r="A47" s="109" t="s">
        <v>70</v>
      </c>
      <c r="B47" s="110"/>
      <c r="C47" s="107"/>
    </row>
    <row r="48" spans="1:3">
      <c r="A48" s="107" t="s">
        <v>71</v>
      </c>
      <c r="B48" s="107"/>
      <c r="C48" s="107"/>
    </row>
    <row r="49" spans="1:3">
      <c r="A49" s="107" t="s">
        <v>72</v>
      </c>
      <c r="B49" s="107"/>
      <c r="C49" s="107"/>
    </row>
    <row r="50" spans="1:3">
      <c r="A50" s="107" t="s">
        <v>73</v>
      </c>
      <c r="B50" s="107"/>
      <c r="C50" s="107"/>
    </row>
    <row r="51" spans="1:3">
      <c r="A51" s="107" t="s">
        <v>74</v>
      </c>
      <c r="B51" s="107"/>
      <c r="C51" s="107"/>
    </row>
    <row r="52" spans="1:3">
      <c r="A52" s="85" t="s">
        <v>165</v>
      </c>
      <c r="B52" s="89"/>
      <c r="C52" s="89"/>
    </row>
    <row r="53" spans="1:3">
      <c r="A53" s="109" t="s">
        <v>148</v>
      </c>
    </row>
    <row r="54" spans="1:3">
      <c r="A54" s="109" t="s">
        <v>166</v>
      </c>
    </row>
    <row r="55" spans="1:3">
      <c r="A55" s="151" t="s">
        <v>150</v>
      </c>
    </row>
    <row r="56" spans="1:3">
      <c r="A56" s="109" t="s">
        <v>167</v>
      </c>
    </row>
  </sheetData>
  <mergeCells count="1">
    <mergeCell ref="A1:C1"/>
  </mergeCells>
  <phoneticPr fontId="28" type="noConversion"/>
  <pageMargins left="0.5" right="0.5" top="1" bottom="1" header="0.5" footer="0.5"/>
  <pageSetup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DAMAN</vt:lpstr>
      <vt:lpstr>SILVASSA</vt:lpstr>
      <vt:lpstr>BOISAR</vt:lpstr>
      <vt:lpstr>MUMBAI</vt:lpstr>
      <vt:lpstr>NASHIK</vt:lpstr>
      <vt:lpstr>SOLAN</vt:lpstr>
      <vt:lpstr>EX-VASAI DEPOT</vt:lpstr>
      <vt:lpstr>PLANT WASTE</vt:lpstr>
      <vt:lpstr>T&amp;C</vt:lpstr>
      <vt:lpstr>BOISAR!Print_Area</vt:lpstr>
      <vt:lpstr>MUMBAI!Print_Area</vt:lpstr>
      <vt:lpstr>NASHIK!Print_Area</vt:lpstr>
      <vt:lpstr>SILVASSA!Print_Area</vt:lpstr>
      <vt:lpstr>SOLAN!Print_Area</vt:lpstr>
    </vt:vector>
  </TitlesOfParts>
  <Company>XYZ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 Windows</dc:creator>
  <cp:lastModifiedBy>info</cp:lastModifiedBy>
  <cp:lastPrinted>2013-05-16T06:33:52Z</cp:lastPrinted>
  <dcterms:created xsi:type="dcterms:W3CDTF">2010-07-16T02:24:36Z</dcterms:created>
  <dcterms:modified xsi:type="dcterms:W3CDTF">2013-05-16T08:30:58Z</dcterms:modified>
</cp:coreProperties>
</file>